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591173B9-414C-470B-B4EA-54E5809198A9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Pool!$Y$13:$Y$17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9" i="1" l="1"/>
  <c r="T29" i="1"/>
  <c r="R29" i="1"/>
  <c r="Q29" i="1"/>
  <c r="L29" i="1"/>
  <c r="F29" i="1"/>
  <c r="E29" i="1"/>
  <c r="D29" i="1"/>
  <c r="B29" i="1"/>
  <c r="A29" i="1"/>
  <c r="V28" i="1"/>
  <c r="T28" i="1"/>
  <c r="R28" i="1"/>
  <c r="Q28" i="1"/>
  <c r="L28" i="1"/>
  <c r="F28" i="1"/>
  <c r="E28" i="1"/>
  <c r="D28" i="1"/>
  <c r="B28" i="1"/>
  <c r="A28" i="1"/>
  <c r="V27" i="1"/>
  <c r="T27" i="1"/>
  <c r="R27" i="1"/>
  <c r="Q27" i="1"/>
  <c r="L27" i="1"/>
  <c r="F27" i="1"/>
  <c r="E27" i="1"/>
  <c r="D27" i="1"/>
  <c r="B27" i="1"/>
  <c r="A27" i="1"/>
  <c r="V26" i="1"/>
  <c r="T26" i="1"/>
  <c r="R26" i="1"/>
  <c r="Q26" i="1"/>
  <c r="L26" i="1"/>
  <c r="F26" i="1"/>
  <c r="E26" i="1"/>
  <c r="D26" i="1"/>
  <c r="B26" i="1"/>
  <c r="A26" i="1"/>
  <c r="V25" i="1"/>
  <c r="T25" i="1"/>
  <c r="R25" i="1"/>
  <c r="Q25" i="1"/>
  <c r="L25" i="1"/>
  <c r="F25" i="1"/>
  <c r="E25" i="1"/>
  <c r="D25" i="1"/>
  <c r="B25" i="1"/>
  <c r="A25" i="1"/>
  <c r="V24" i="1"/>
  <c r="T24" i="1"/>
  <c r="R24" i="1"/>
  <c r="Q24" i="1"/>
  <c r="L24" i="1"/>
  <c r="F24" i="1"/>
  <c r="E24" i="1"/>
  <c r="D24" i="1"/>
  <c r="B24" i="1"/>
  <c r="A24" i="1"/>
  <c r="V23" i="1"/>
  <c r="T23" i="1"/>
  <c r="R23" i="1"/>
  <c r="Q23" i="1"/>
  <c r="L23" i="1"/>
  <c r="F23" i="1"/>
  <c r="E23" i="1"/>
  <c r="D23" i="1"/>
  <c r="B23" i="1"/>
  <c r="A23" i="1"/>
  <c r="V22" i="1"/>
  <c r="T22" i="1"/>
  <c r="R22" i="1"/>
  <c r="Q22" i="1"/>
  <c r="L22" i="1"/>
  <c r="F22" i="1"/>
  <c r="E22" i="1"/>
  <c r="D22" i="1"/>
  <c r="B22" i="1"/>
  <c r="A22" i="1"/>
  <c r="V21" i="1"/>
  <c r="T21" i="1"/>
  <c r="R21" i="1"/>
  <c r="Q21" i="1"/>
  <c r="L21" i="1"/>
  <c r="F21" i="1"/>
  <c r="E21" i="1"/>
  <c r="D21" i="1"/>
  <c r="B21" i="1"/>
  <c r="A21" i="1"/>
  <c r="V20" i="1"/>
  <c r="T20" i="1"/>
  <c r="R20" i="1"/>
  <c r="Q20" i="1"/>
  <c r="L20" i="1"/>
  <c r="F20" i="1"/>
  <c r="E20" i="1"/>
  <c r="D20" i="1"/>
  <c r="B20" i="1"/>
  <c r="A20" i="1"/>
  <c r="S19" i="1"/>
  <c r="Q19" i="1"/>
  <c r="A19" i="1"/>
  <c r="X17" i="1"/>
  <c r="W17" i="1"/>
  <c r="V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X16" i="1"/>
  <c r="W16" i="1"/>
  <c r="V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X15" i="1"/>
  <c r="W15" i="1"/>
  <c r="V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X14" i="1"/>
  <c r="W14" i="1"/>
  <c r="V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R12" i="1"/>
  <c r="O12" i="1"/>
  <c r="L12" i="1"/>
  <c r="I12" i="1"/>
  <c r="F12" i="1"/>
  <c r="A12" i="1"/>
  <c r="X11" i="1"/>
  <c r="V11" i="1"/>
  <c r="T11" i="1"/>
  <c r="R11" i="1"/>
  <c r="Q11" i="1"/>
  <c r="O11" i="1"/>
  <c r="N11" i="1"/>
  <c r="L11" i="1"/>
  <c r="K11" i="1"/>
  <c r="I11" i="1"/>
  <c r="H11" i="1"/>
  <c r="F11" i="1"/>
  <c r="E11" i="1"/>
  <c r="D11" i="1"/>
  <c r="B11" i="1"/>
  <c r="T10" i="1"/>
  <c r="Q8" i="1"/>
  <c r="K8" i="1"/>
  <c r="J8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B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0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0"/>
      <color theme="1"/>
      <name val="Helvetica Neue"/>
    </font>
    <font>
      <sz val="10"/>
      <color rgb="FFFFFFFF"/>
      <name val="Helvetica Neue"/>
    </font>
    <font>
      <sz val="18"/>
      <color theme="1"/>
      <name val="Helvetica Neue"/>
    </font>
    <font>
      <b/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b/>
      <sz val="8"/>
      <color theme="1"/>
      <name val="Arial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/>
    </xf>
    <xf numFmtId="4" fontId="7" fillId="2" borderId="2" xfId="0" applyNumberFormat="1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/>
    <xf numFmtId="4" fontId="8" fillId="2" borderId="1" xfId="0" applyNumberFormat="1" applyFont="1" applyFill="1" applyBorder="1"/>
    <xf numFmtId="0" fontId="9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/>
    <xf numFmtId="0" fontId="10" fillId="2" borderId="4" xfId="0" applyFont="1" applyFill="1" applyBorder="1"/>
    <xf numFmtId="0" fontId="2" fillId="2" borderId="4" xfId="0" applyFont="1" applyFill="1" applyBorder="1"/>
    <xf numFmtId="49" fontId="7" fillId="2" borderId="4" xfId="0" applyNumberFormat="1" applyFont="1" applyFill="1" applyBorder="1" applyAlignment="1">
      <alignment horizontal="left"/>
    </xf>
    <xf numFmtId="0" fontId="2" fillId="2" borderId="5" xfId="0" applyFont="1" applyFill="1" applyBorder="1"/>
    <xf numFmtId="164" fontId="7" fillId="2" borderId="4" xfId="0" applyNumberFormat="1" applyFont="1" applyFill="1" applyBorder="1" applyAlignment="1">
      <alignment horizontal="left"/>
    </xf>
    <xf numFmtId="14" fontId="7" fillId="2" borderId="4" xfId="0" applyNumberFormat="1" applyFont="1" applyFill="1" applyBorder="1"/>
    <xf numFmtId="14" fontId="7" fillId="2" borderId="1" xfId="0" applyNumberFormat="1" applyFont="1" applyFill="1" applyBorder="1"/>
    <xf numFmtId="0" fontId="10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11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10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10" fillId="2" borderId="8" xfId="0" applyFont="1" applyFill="1" applyBorder="1"/>
    <xf numFmtId="0" fontId="2" fillId="2" borderId="11" xfId="0" applyFont="1" applyFill="1" applyBorder="1"/>
    <xf numFmtId="0" fontId="12" fillId="2" borderId="8" xfId="0" applyFont="1" applyFill="1" applyBorder="1"/>
    <xf numFmtId="0" fontId="12" fillId="2" borderId="10" xfId="0" applyFont="1" applyFill="1" applyBorder="1"/>
    <xf numFmtId="0" fontId="12" fillId="2" borderId="12" xfId="0" applyFont="1" applyFill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2" borderId="1" xfId="0" applyFont="1" applyFill="1" applyBorder="1"/>
    <xf numFmtId="0" fontId="15" fillId="2" borderId="18" xfId="0" applyFont="1" applyFill="1" applyBorder="1"/>
    <xf numFmtId="0" fontId="16" fillId="2" borderId="12" xfId="0" applyFont="1" applyFill="1" applyBorder="1"/>
    <xf numFmtId="0" fontId="12" fillId="3" borderId="12" xfId="0" applyFont="1" applyFill="1" applyBorder="1"/>
    <xf numFmtId="0" fontId="2" fillId="3" borderId="11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2" fillId="3" borderId="8" xfId="0" applyFont="1" applyFill="1" applyBorder="1"/>
    <xf numFmtId="0" fontId="2" fillId="3" borderId="10" xfId="0" applyFont="1" applyFill="1" applyBorder="1"/>
    <xf numFmtId="0" fontId="2" fillId="3" borderId="20" xfId="0" applyFont="1" applyFill="1" applyBorder="1"/>
    <xf numFmtId="0" fontId="2" fillId="3" borderId="12" xfId="0" applyFont="1" applyFill="1" applyBorder="1"/>
    <xf numFmtId="0" fontId="12" fillId="0" borderId="12" xfId="0" applyFont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9" fillId="0" borderId="0" xfId="0" applyFont="1"/>
    <xf numFmtId="0" fontId="18" fillId="0" borderId="0" xfId="0" applyFont="1" applyAlignment="1">
      <alignment horizontal="center"/>
    </xf>
    <xf numFmtId="0" fontId="6" fillId="2" borderId="8" xfId="0" applyFont="1" applyFill="1" applyBorder="1"/>
    <xf numFmtId="0" fontId="9" fillId="2" borderId="24" xfId="0" applyFont="1" applyFill="1" applyBorder="1"/>
    <xf numFmtId="0" fontId="9" fillId="2" borderId="9" xfId="0" applyFont="1" applyFill="1" applyBorder="1"/>
    <xf numFmtId="0" fontId="15" fillId="2" borderId="8" xfId="0" applyFont="1" applyFill="1" applyBorder="1"/>
    <xf numFmtId="0" fontId="9" fillId="2" borderId="10" xfId="0" applyFont="1" applyFill="1" applyBorder="1"/>
    <xf numFmtId="20" fontId="6" fillId="2" borderId="29" xfId="0" applyNumberFormat="1" applyFont="1" applyFill="1" applyBorder="1"/>
    <xf numFmtId="0" fontId="14" fillId="2" borderId="2" xfId="0" applyFont="1" applyFill="1" applyBorder="1" applyAlignment="1">
      <alignment horizontal="left"/>
    </xf>
    <xf numFmtId="0" fontId="14" fillId="2" borderId="2" xfId="0" applyFont="1" applyFill="1" applyBorder="1"/>
    <xf numFmtId="0" fontId="19" fillId="2" borderId="30" xfId="0" applyFont="1" applyFill="1" applyBorder="1"/>
    <xf numFmtId="0" fontId="14" fillId="2" borderId="31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3" borderId="33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165" fontId="6" fillId="2" borderId="36" xfId="0" applyNumberFormat="1" applyFont="1" applyFill="1" applyBorder="1"/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/>
    <xf numFmtId="0" fontId="19" fillId="2" borderId="37" xfId="0" applyFont="1" applyFill="1" applyBorder="1"/>
    <xf numFmtId="0" fontId="14" fillId="2" borderId="36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2" borderId="39" xfId="0" applyFont="1" applyFill="1" applyBorder="1" applyAlignment="1">
      <alignment horizontal="center"/>
    </xf>
    <xf numFmtId="0" fontId="14" fillId="3" borderId="40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6" fillId="2" borderId="36" xfId="0" applyFont="1" applyFill="1" applyBorder="1"/>
    <xf numFmtId="0" fontId="14" fillId="3" borderId="4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6" fillId="2" borderId="42" xfId="0" applyFont="1" applyFill="1" applyBorder="1"/>
    <xf numFmtId="0" fontId="14" fillId="2" borderId="43" xfId="0" applyFont="1" applyFill="1" applyBorder="1" applyAlignment="1">
      <alignment horizontal="left"/>
    </xf>
    <xf numFmtId="0" fontId="14" fillId="2" borderId="43" xfId="0" applyFont="1" applyFill="1" applyBorder="1"/>
    <xf numFmtId="0" fontId="19" fillId="2" borderId="44" xfId="0" applyFont="1" applyFill="1" applyBorder="1"/>
    <xf numFmtId="0" fontId="14" fillId="2" borderId="45" xfId="0" applyFont="1" applyFill="1" applyBorder="1"/>
    <xf numFmtId="0" fontId="14" fillId="2" borderId="46" xfId="0" applyFont="1" applyFill="1" applyBorder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14" fillId="3" borderId="43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14" fillId="3" borderId="49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/>
    </xf>
    <xf numFmtId="0" fontId="17" fillId="0" borderId="22" xfId="0" applyFont="1" applyBorder="1"/>
    <xf numFmtId="0" fontId="14" fillId="2" borderId="2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0</xdr:row>
      <xdr:rowOff>0</xdr:rowOff>
    </xdr:from>
    <xdr:ext cx="590550" cy="7810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4</xdr:row>
      <xdr:rowOff>19050</xdr:rowOff>
    </xdr:from>
    <xdr:ext cx="752475" cy="962025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2578125" defaultRowHeight="15" customHeight="1"/>
  <cols>
    <col min="1" max="1" width="7" customWidth="1"/>
    <col min="2" max="2" width="8" customWidth="1"/>
    <col min="3" max="3" width="16" customWidth="1"/>
    <col min="4" max="4" width="23.7109375" customWidth="1"/>
    <col min="5" max="18" width="3.7109375" customWidth="1"/>
    <col min="19" max="19" width="4" customWidth="1"/>
    <col min="20" max="21" width="3.42578125" customWidth="1"/>
    <col min="22" max="22" width="5.140625" customWidth="1"/>
    <col min="23" max="23" width="6" customWidth="1"/>
    <col min="24" max="24" width="7.85546875" customWidth="1"/>
    <col min="25" max="26" width="11.42578125" customWidth="1"/>
  </cols>
  <sheetData>
    <row r="1" spans="1:25" ht="12" customHeight="1">
      <c r="A1" s="1" t="str">
        <f ca="1">IFERROR(__xludf.DUMMYFUNCTION("IMPORTRANGE(""https://docs.google.com/spreadsheets/d/1WXqtdTf7bKPpy5LkRfM5sdT3D7uNhJ-yAZ502rSbnbk/edit?gid=527703380#gid=527703380"",""Pool!A1:X30"")"),"")</f>
        <v/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12" customHeight="1">
      <c r="A2" s="4"/>
      <c r="B2" s="5" t="str">
        <f ca="1">IFERROR(__xludf.DUMMYFUNCTION("""COMPUTED_VALUE"""),"Poolliste   für  5 Kämpfer")</f>
        <v>Poolliste   für  5 Kämpfer</v>
      </c>
      <c r="C2" s="5"/>
      <c r="D2" s="5"/>
      <c r="E2" s="4"/>
      <c r="F2" s="4"/>
      <c r="G2" s="4"/>
      <c r="H2" s="4"/>
      <c r="I2" s="4"/>
      <c r="J2" s="6"/>
      <c r="K2" s="2"/>
      <c r="L2" s="2"/>
      <c r="M2" s="4"/>
      <c r="N2" s="7"/>
      <c r="O2" s="4"/>
      <c r="P2" s="4"/>
      <c r="Q2" s="4"/>
      <c r="R2" s="4"/>
      <c r="S2" s="4"/>
      <c r="T2" s="2"/>
      <c r="U2" s="2"/>
      <c r="V2" s="2"/>
      <c r="W2" s="2"/>
      <c r="X2" s="2"/>
      <c r="Y2" s="3"/>
    </row>
    <row r="3" spans="1:25" ht="19.5" customHeight="1">
      <c r="A3" s="2"/>
      <c r="B3" s="2"/>
      <c r="C3" s="2"/>
      <c r="D3" s="2"/>
      <c r="E3" s="2"/>
      <c r="F3" s="2"/>
      <c r="G3" s="2"/>
      <c r="H3" s="2"/>
      <c r="I3" s="2"/>
      <c r="J3" s="6" t="str">
        <f ca="1">IFERROR(__xludf.DUMMYFUNCTION("""COMPUTED_VALUE"""),"Platzierung :")</f>
        <v>Platzierung :</v>
      </c>
      <c r="K3" s="2"/>
      <c r="L3" s="2"/>
      <c r="M3" s="4"/>
      <c r="N3" s="7"/>
      <c r="O3" s="4"/>
      <c r="P3" s="4"/>
      <c r="Q3" s="4"/>
      <c r="R3" s="4"/>
      <c r="S3" s="4"/>
      <c r="T3" s="2"/>
      <c r="U3" s="2"/>
      <c r="V3" s="2"/>
      <c r="W3" s="2"/>
      <c r="X3" s="2"/>
      <c r="Y3" s="3"/>
    </row>
    <row r="4" spans="1:25" ht="18.75" customHeight="1">
      <c r="A4" s="8" t="str">
        <f ca="1">IFERROR(__xludf.DUMMYFUNCTION("""COMPUTED_VALUE"""),"Veranstaltung:  ")</f>
        <v xml:space="preserve">Veranstaltung:  </v>
      </c>
      <c r="B4" s="9"/>
      <c r="C4" s="10" t="str">
        <f ca="1">IFERROR(__xludf.DUMMYFUNCTION("""COMPUTED_VALUE"""),"Süddeutsche EM Männer Frauen 2024")</f>
        <v>Süddeutsche EM Männer Frauen 2024</v>
      </c>
      <c r="D4" s="9"/>
      <c r="E4" s="11"/>
      <c r="F4" s="12"/>
      <c r="G4" s="13"/>
      <c r="H4" s="13"/>
      <c r="I4" s="13"/>
      <c r="J4" s="6" t="str">
        <f ca="1">IFERROR(__xludf.DUMMYFUNCTION("""COMPUTED_VALUE"""),"1.")</f>
        <v>1.</v>
      </c>
      <c r="K4" s="14" t="str">
        <f ca="1">IFERROR(__xludf.DUMMYFUNCTION("""COMPUTED_VALUE"""),"Notter Zita")</f>
        <v>Notter Zita</v>
      </c>
      <c r="L4" s="14"/>
      <c r="M4" s="14"/>
      <c r="N4" s="14"/>
      <c r="O4" s="14"/>
      <c r="P4" s="14"/>
      <c r="Q4" s="15" t="str">
        <f ca="1">IFERROR(__xludf.DUMMYFUNCTION("""COMPUTED_VALUE"""),"SF Harteck")</f>
        <v>SF Harteck</v>
      </c>
      <c r="R4" s="14"/>
      <c r="S4" s="14"/>
      <c r="T4" s="14"/>
      <c r="U4" s="14"/>
      <c r="V4" s="14"/>
      <c r="W4" s="2"/>
      <c r="X4" s="2"/>
      <c r="Y4" s="3"/>
    </row>
    <row r="5" spans="1:25" ht="18.75" customHeight="1">
      <c r="A5" s="16" t="str">
        <f ca="1">IFERROR(__xludf.DUMMYFUNCTION("""COMPUTED_VALUE"""),"Sportl. Leitung:   ")</f>
        <v xml:space="preserve">Sportl. Leitung:   </v>
      </c>
      <c r="B5" s="16"/>
      <c r="C5" s="17" t="str">
        <f ca="1">IFERROR(__xludf.DUMMYFUNCTION("""COMPUTED_VALUE"""),"Emil Burock")</f>
        <v>Emil Burock</v>
      </c>
      <c r="D5" s="16"/>
      <c r="E5" s="11"/>
      <c r="F5" s="18"/>
      <c r="G5" s="19"/>
      <c r="H5" s="2"/>
      <c r="I5" s="2"/>
      <c r="J5" s="6" t="str">
        <f ca="1">IFERROR(__xludf.DUMMYFUNCTION("""COMPUTED_VALUE"""),"2.")</f>
        <v>2.</v>
      </c>
      <c r="K5" s="14" t="str">
        <f ca="1">IFERROR(__xludf.DUMMYFUNCTION("""COMPUTED_VALUE"""),"Kodra Arjana")</f>
        <v>Kodra Arjana</v>
      </c>
      <c r="L5" s="20"/>
      <c r="M5" s="20"/>
      <c r="N5" s="20"/>
      <c r="O5" s="20"/>
      <c r="P5" s="20"/>
      <c r="Q5" s="15" t="str">
        <f ca="1">IFERROR(__xludf.DUMMYFUNCTION("""COMPUTED_VALUE"""),"JC Bietigheim e.V.")</f>
        <v>JC Bietigheim e.V.</v>
      </c>
      <c r="R5" s="21"/>
      <c r="S5" s="21"/>
      <c r="T5" s="21"/>
      <c r="U5" s="21"/>
      <c r="V5" s="21"/>
      <c r="W5" s="2"/>
      <c r="X5" s="2"/>
      <c r="Y5" s="3"/>
    </row>
    <row r="6" spans="1:25" ht="12" customHeight="1">
      <c r="A6" s="16" t="str">
        <f ca="1">IFERROR(__xludf.DUMMYFUNCTION("""COMPUTED_VALUE"""),"Gewichtsklasse:    ")</f>
        <v xml:space="preserve">Gewichtsklasse:    </v>
      </c>
      <c r="B6" s="16"/>
      <c r="C6" s="22" t="str">
        <f ca="1">IFERROR(__xludf.DUMMYFUNCTION("""COMPUTED_VALUE"""),"F+78KG")</f>
        <v>F+78KG</v>
      </c>
      <c r="D6" s="16"/>
      <c r="E6" s="11"/>
      <c r="F6" s="18"/>
      <c r="G6" s="2"/>
      <c r="H6" s="2"/>
      <c r="I6" s="2"/>
      <c r="J6" s="6" t="str">
        <f ca="1">IFERROR(__xludf.DUMMYFUNCTION("""COMPUTED_VALUE"""),"3.")</f>
        <v>3.</v>
      </c>
      <c r="K6" s="14" t="str">
        <f ca="1">IFERROR(__xludf.DUMMYFUNCTION("""COMPUTED_VALUE"""),"Schwankner Sandra")</f>
        <v>Schwankner Sandra</v>
      </c>
      <c r="L6" s="21"/>
      <c r="M6" s="21"/>
      <c r="N6" s="21"/>
      <c r="O6" s="21"/>
      <c r="P6" s="21"/>
      <c r="Q6" s="23" t="str">
        <f ca="1">IFERROR(__xludf.DUMMYFUNCTION("""COMPUTED_VALUE"""),"TSV Palling")</f>
        <v>TSV Palling</v>
      </c>
      <c r="R6" s="21"/>
      <c r="S6" s="21"/>
      <c r="T6" s="21"/>
      <c r="U6" s="21"/>
      <c r="V6" s="21"/>
      <c r="W6" s="2"/>
      <c r="X6" s="2"/>
      <c r="Y6" s="3"/>
    </row>
    <row r="7" spans="1:25" ht="18.75" customHeight="1">
      <c r="A7" s="9" t="str">
        <f ca="1">IFERROR(__xludf.DUMMYFUNCTION("""COMPUTED_VALUE"""),"Datum :         ")</f>
        <v xml:space="preserve">Datum :         </v>
      </c>
      <c r="B7" s="16"/>
      <c r="C7" s="24">
        <f ca="1">IFERROR(__xludf.DUMMYFUNCTION("""COMPUTED_VALUE"""),45556.2916666666)</f>
        <v>45556.291666666599</v>
      </c>
      <c r="D7" s="25"/>
      <c r="E7" s="26"/>
      <c r="F7" s="18"/>
      <c r="G7" s="2"/>
      <c r="H7" s="2"/>
      <c r="I7" s="2"/>
      <c r="J7" s="6" t="str">
        <f ca="1">IFERROR(__xludf.DUMMYFUNCTION("""COMPUTED_VALUE"""),"3.")</f>
        <v>3.</v>
      </c>
      <c r="K7" s="14" t="str">
        <f ca="1">IFERROR(__xludf.DUMMYFUNCTION("""COMPUTED_VALUE"""),"Scharfenstein  Jana")</f>
        <v>Scharfenstein  Jana</v>
      </c>
      <c r="L7" s="21"/>
      <c r="M7" s="21"/>
      <c r="N7" s="21"/>
      <c r="O7" s="21"/>
      <c r="P7" s="21"/>
      <c r="Q7" s="15" t="str">
        <f ca="1">IFERROR(__xludf.DUMMYFUNCTION("""COMPUTED_VALUE"""),"JC Efringen-Kirchen")</f>
        <v>JC Efringen-Kirchen</v>
      </c>
      <c r="R7" s="21"/>
      <c r="S7" s="21"/>
      <c r="T7" s="21"/>
      <c r="U7" s="21"/>
      <c r="V7" s="21"/>
      <c r="W7" s="2"/>
      <c r="X7" s="2"/>
      <c r="Y7" s="3"/>
    </row>
    <row r="8" spans="1:25" ht="20.25" customHeight="1">
      <c r="A8" s="2"/>
      <c r="B8" s="2"/>
      <c r="C8" s="2"/>
      <c r="D8" s="2"/>
      <c r="E8" s="2"/>
      <c r="F8" s="2"/>
      <c r="G8" s="2"/>
      <c r="H8" s="2"/>
      <c r="I8" s="2"/>
      <c r="J8" s="6" t="str">
        <f ca="1">IFERROR(__xludf.DUMMYFUNCTION("""COMPUTED_VALUE"""),"5.")</f>
        <v>5.</v>
      </c>
      <c r="K8" s="14" t="str">
        <f ca="1">IFERROR(__xludf.DUMMYFUNCTION("""COMPUTED_VALUE"""),"Bauer Alison")</f>
        <v>Bauer Alison</v>
      </c>
      <c r="L8" s="21"/>
      <c r="M8" s="21"/>
      <c r="N8" s="21"/>
      <c r="O8" s="21"/>
      <c r="P8" s="21"/>
      <c r="Q8" s="15" t="str">
        <f ca="1">IFERROR(__xludf.DUMMYFUNCTION("""COMPUTED_VALUE"""),"SG Eltmann")</f>
        <v>SG Eltmann</v>
      </c>
      <c r="R8" s="21"/>
      <c r="S8" s="21"/>
      <c r="T8" s="21"/>
      <c r="U8" s="21"/>
      <c r="V8" s="21"/>
      <c r="W8" s="2"/>
      <c r="X8" s="2"/>
      <c r="Y8" s="3"/>
    </row>
    <row r="9" spans="1:25" ht="20.25" customHeight="1">
      <c r="A9" s="2"/>
      <c r="B9" s="2"/>
      <c r="C9" s="2"/>
      <c r="D9" s="2"/>
      <c r="E9" s="2"/>
      <c r="F9" s="2"/>
      <c r="G9" s="2"/>
      <c r="H9" s="2"/>
      <c r="I9" s="2"/>
      <c r="J9" s="19"/>
      <c r="K9" s="2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2" customHeight="1">
      <c r="A10" s="28"/>
      <c r="B10" s="29"/>
      <c r="C10" s="29"/>
      <c r="D10" s="29"/>
      <c r="E10" s="30"/>
      <c r="F10" s="31"/>
      <c r="G10" s="31"/>
      <c r="H10" s="31"/>
      <c r="I10" s="31"/>
      <c r="J10" s="32"/>
      <c r="K10" s="33"/>
      <c r="L10" s="31"/>
      <c r="M10" s="31"/>
      <c r="N10" s="31"/>
      <c r="O10" s="31"/>
      <c r="P10" s="31"/>
      <c r="Q10" s="31"/>
      <c r="R10" s="31"/>
      <c r="S10" s="34"/>
      <c r="T10" s="35" t="str">
        <f ca="1">IFERROR(__xludf.DUMMYFUNCTION("""COMPUTED_VALUE"""),"Gesamtwertung")</f>
        <v>Gesamtwertung</v>
      </c>
      <c r="U10" s="32"/>
      <c r="V10" s="32"/>
      <c r="W10" s="32"/>
      <c r="X10" s="34"/>
      <c r="Y10" s="3"/>
    </row>
    <row r="11" spans="1:25" ht="12" customHeight="1">
      <c r="A11" s="36"/>
      <c r="B11" s="37" t="str">
        <f ca="1">IFERROR(__xludf.DUMMYFUNCTION("""COMPUTED_VALUE"""),"Name, Vorname")</f>
        <v>Name, Vorname</v>
      </c>
      <c r="C11" s="38"/>
      <c r="D11" s="39" t="str">
        <f ca="1">IFERROR(__xludf.DUMMYFUNCTION("""COMPUTED_VALUE"""),"Verein")</f>
        <v>Verein</v>
      </c>
      <c r="E11" s="40" t="str">
        <f ca="1">IFERROR(__xludf.DUMMYFUNCTION("""COMPUTED_VALUE"""),"Pkt.")</f>
        <v>Pkt.</v>
      </c>
      <c r="F11" s="41" t="str">
        <f ca="1">IFERROR(__xludf.DUMMYFUNCTION("""COMPUTED_VALUE"""),"Unterberwert.")</f>
        <v>Unterberwert.</v>
      </c>
      <c r="G11" s="42"/>
      <c r="H11" s="43" t="str">
        <f ca="1">IFERROR(__xludf.DUMMYFUNCTION("""COMPUTED_VALUE"""),"Pkt.")</f>
        <v>Pkt.</v>
      </c>
      <c r="I11" s="41" t="str">
        <f ca="1">IFERROR(__xludf.DUMMYFUNCTION("""COMPUTED_VALUE"""),"Unterberwert.")</f>
        <v>Unterberwert.</v>
      </c>
      <c r="J11" s="42"/>
      <c r="K11" s="43" t="str">
        <f ca="1">IFERROR(__xludf.DUMMYFUNCTION("""COMPUTED_VALUE"""),"Pkt.")</f>
        <v>Pkt.</v>
      </c>
      <c r="L11" s="41" t="str">
        <f ca="1">IFERROR(__xludf.DUMMYFUNCTION("""COMPUTED_VALUE"""),"Unterberwert.")</f>
        <v>Unterberwert.</v>
      </c>
      <c r="M11" s="41"/>
      <c r="N11" s="43" t="str">
        <f ca="1">IFERROR(__xludf.DUMMYFUNCTION("""COMPUTED_VALUE"""),"Pkt.")</f>
        <v>Pkt.</v>
      </c>
      <c r="O11" s="41" t="str">
        <f ca="1">IFERROR(__xludf.DUMMYFUNCTION("""COMPUTED_VALUE"""),"Unterberwert.")</f>
        <v>Unterberwert.</v>
      </c>
      <c r="P11" s="44"/>
      <c r="Q11" s="43" t="str">
        <f ca="1">IFERROR(__xludf.DUMMYFUNCTION("""COMPUTED_VALUE"""),"Pkt.")</f>
        <v>Pkt.</v>
      </c>
      <c r="R11" s="41" t="str">
        <f ca="1">IFERROR(__xludf.DUMMYFUNCTION("""COMPUTED_VALUE"""),"Unterberwert.")</f>
        <v>Unterberwert.</v>
      </c>
      <c r="S11" s="41"/>
      <c r="T11" s="45" t="str">
        <f ca="1">IFERROR(__xludf.DUMMYFUNCTION("""COMPUTED_VALUE"""),"Punkte")</f>
        <v>Punkte</v>
      </c>
      <c r="U11" s="46"/>
      <c r="V11" s="47" t="str">
        <f ca="1">IFERROR(__xludf.DUMMYFUNCTION("""COMPUTED_VALUE"""),"Unterbewert.")</f>
        <v>Unterbewert.</v>
      </c>
      <c r="W11" s="48"/>
      <c r="X11" s="49" t="str">
        <f ca="1">IFERROR(__xludf.DUMMYFUNCTION("""COMPUTED_VALUE"""),"Ergebnis")</f>
        <v>Ergebnis</v>
      </c>
      <c r="Y11" s="3"/>
    </row>
    <row r="12" spans="1:25" ht="12" customHeight="1">
      <c r="A12" s="50" t="str">
        <f ca="1">IFERROR(__xludf.DUMMYFUNCTION("""COMPUTED_VALUE"""),"LOS")</f>
        <v>LOS</v>
      </c>
      <c r="B12" s="51"/>
      <c r="C12" s="52"/>
      <c r="D12" s="53"/>
      <c r="E12" s="54"/>
      <c r="F12" s="55">
        <f ca="1">IFERROR(__xludf.DUMMYFUNCTION("""COMPUTED_VALUE"""),1)</f>
        <v>1</v>
      </c>
      <c r="G12" s="56"/>
      <c r="H12" s="54"/>
      <c r="I12" s="55">
        <f ca="1">IFERROR(__xludf.DUMMYFUNCTION("""COMPUTED_VALUE"""),2)</f>
        <v>2</v>
      </c>
      <c r="J12" s="56"/>
      <c r="K12" s="54"/>
      <c r="L12" s="55">
        <f ca="1">IFERROR(__xludf.DUMMYFUNCTION("""COMPUTED_VALUE"""),3)</f>
        <v>3</v>
      </c>
      <c r="M12" s="56"/>
      <c r="N12" s="54"/>
      <c r="O12" s="55">
        <f ca="1">IFERROR(__xludf.DUMMYFUNCTION("""COMPUTED_VALUE"""),4)</f>
        <v>4</v>
      </c>
      <c r="P12" s="56"/>
      <c r="Q12" s="54"/>
      <c r="R12" s="55">
        <f ca="1">IFERROR(__xludf.DUMMYFUNCTION("""COMPUTED_VALUE"""),5)</f>
        <v>5</v>
      </c>
      <c r="S12" s="56"/>
      <c r="T12" s="57"/>
      <c r="U12" s="58"/>
      <c r="V12" s="59"/>
      <c r="W12" s="58"/>
      <c r="X12" s="60"/>
      <c r="Y12" s="3"/>
    </row>
    <row r="13" spans="1:25" ht="12" customHeight="1">
      <c r="A13" s="61">
        <f ca="1">IFERROR(__xludf.DUMMYFUNCTION("""COMPUTED_VALUE"""),1)</f>
        <v>1</v>
      </c>
      <c r="B13" s="113" t="str">
        <f ca="1">IFERROR(__xludf.DUMMYFUNCTION("""COMPUTED_VALUE"""),"Bauer Alison")</f>
        <v>Bauer Alison</v>
      </c>
      <c r="C13" s="114"/>
      <c r="D13" s="62" t="str">
        <f ca="1">IFERROR(__xludf.DUMMYFUNCTION("""COMPUTED_VALUE"""),"SG Eltmann")</f>
        <v>SG Eltmann</v>
      </c>
      <c r="E13" s="63" t="str">
        <f ca="1">IFERROR(__xludf.DUMMYFUNCTION("""COMPUTED_VALUE"""),"X")</f>
        <v>X</v>
      </c>
      <c r="F13" s="64" t="str">
        <f ca="1">IFERROR(__xludf.DUMMYFUNCTION("""COMPUTED_VALUE"""),"X")</f>
        <v>X</v>
      </c>
      <c r="G13" s="64" t="str">
        <f ca="1">IFERROR(__xludf.DUMMYFUNCTION("""COMPUTED_VALUE"""),"X")</f>
        <v>X</v>
      </c>
      <c r="H13" s="63">
        <f ca="1">IFERROR(__xludf.DUMMYFUNCTION("""COMPUTED_VALUE"""),0)</f>
        <v>0</v>
      </c>
      <c r="I13" s="64">
        <f ca="1">IFERROR(__xludf.DUMMYFUNCTION("""COMPUTED_VALUE"""),0)</f>
        <v>0</v>
      </c>
      <c r="J13" s="64">
        <f ca="1">IFERROR(__xludf.DUMMYFUNCTION("""COMPUTED_VALUE"""),10)</f>
        <v>10</v>
      </c>
      <c r="K13" s="63">
        <f ca="1">IFERROR(__xludf.DUMMYFUNCTION("""COMPUTED_VALUE"""),0)</f>
        <v>0</v>
      </c>
      <c r="L13" s="64">
        <f ca="1">IFERROR(__xludf.DUMMYFUNCTION("""COMPUTED_VALUE"""),0)</f>
        <v>0</v>
      </c>
      <c r="M13" s="64">
        <f ca="1">IFERROR(__xludf.DUMMYFUNCTION("""COMPUTED_VALUE"""),10)</f>
        <v>10</v>
      </c>
      <c r="N13" s="63">
        <f ca="1">IFERROR(__xludf.DUMMYFUNCTION("""COMPUTED_VALUE"""),0)</f>
        <v>0</v>
      </c>
      <c r="O13" s="64">
        <f ca="1">IFERROR(__xludf.DUMMYFUNCTION("""COMPUTED_VALUE"""),0)</f>
        <v>0</v>
      </c>
      <c r="P13" s="65">
        <f ca="1">IFERROR(__xludf.DUMMYFUNCTION("""COMPUTED_VALUE"""),10)</f>
        <v>10</v>
      </c>
      <c r="Q13" s="63">
        <f ca="1">IFERROR(__xludf.DUMMYFUNCTION("""COMPUTED_VALUE"""),0)</f>
        <v>0</v>
      </c>
      <c r="R13" s="64">
        <f ca="1">IFERROR(__xludf.DUMMYFUNCTION("""COMPUTED_VALUE"""),0)</f>
        <v>0</v>
      </c>
      <c r="S13" s="66">
        <f ca="1">IFERROR(__xludf.DUMMYFUNCTION("""COMPUTED_VALUE"""),10)</f>
        <v>10</v>
      </c>
      <c r="T13" s="115">
        <f ca="1">IFERROR(__xludf.DUMMYFUNCTION("""COMPUTED_VALUE"""),0)</f>
        <v>0</v>
      </c>
      <c r="U13" s="114"/>
      <c r="V13" s="67">
        <f ca="1">IFERROR(__xludf.DUMMYFUNCTION("""COMPUTED_VALUE"""),0)</f>
        <v>0</v>
      </c>
      <c r="W13" s="68">
        <f ca="1">IFERROR(__xludf.DUMMYFUNCTION("""COMPUTED_VALUE"""),40)</f>
        <v>40</v>
      </c>
      <c r="X13" s="69">
        <f ca="1">IFERROR(__xludf.DUMMYFUNCTION("""COMPUTED_VALUE"""),5)</f>
        <v>5</v>
      </c>
      <c r="Y13" s="3"/>
    </row>
    <row r="14" spans="1:25" ht="12" customHeight="1">
      <c r="A14" s="61">
        <f ca="1">IFERROR(__xludf.DUMMYFUNCTION("""COMPUTED_VALUE"""),2)</f>
        <v>2</v>
      </c>
      <c r="B14" s="113" t="str">
        <f ca="1">IFERROR(__xludf.DUMMYFUNCTION("""COMPUTED_VALUE"""),"Kodra Arjana")</f>
        <v>Kodra Arjana</v>
      </c>
      <c r="C14" s="114"/>
      <c r="D14" s="62" t="str">
        <f ca="1">IFERROR(__xludf.DUMMYFUNCTION("""COMPUTED_VALUE"""),"JC Bietigheim e.V.")</f>
        <v>JC Bietigheim e.V.</v>
      </c>
      <c r="E14" s="63">
        <f ca="1">IFERROR(__xludf.DUMMYFUNCTION("""COMPUTED_VALUE"""),1)</f>
        <v>1</v>
      </c>
      <c r="F14" s="64">
        <f ca="1">IFERROR(__xludf.DUMMYFUNCTION("""COMPUTED_VALUE"""),10)</f>
        <v>10</v>
      </c>
      <c r="G14" s="64">
        <f ca="1">IFERROR(__xludf.DUMMYFUNCTION("""COMPUTED_VALUE"""),0)</f>
        <v>0</v>
      </c>
      <c r="H14" s="63" t="str">
        <f ca="1">IFERROR(__xludf.DUMMYFUNCTION("""COMPUTED_VALUE"""),"X")</f>
        <v>X</v>
      </c>
      <c r="I14" s="64" t="str">
        <f ca="1">IFERROR(__xludf.DUMMYFUNCTION("""COMPUTED_VALUE"""),"X")</f>
        <v>X</v>
      </c>
      <c r="J14" s="64" t="str">
        <f ca="1">IFERROR(__xludf.DUMMYFUNCTION("""COMPUTED_VALUE"""),"X")</f>
        <v>X</v>
      </c>
      <c r="K14" s="63">
        <f ca="1">IFERROR(__xludf.DUMMYFUNCTION("""COMPUTED_VALUE"""),0)</f>
        <v>0</v>
      </c>
      <c r="L14" s="64">
        <f ca="1">IFERROR(__xludf.DUMMYFUNCTION("""COMPUTED_VALUE"""),0)</f>
        <v>0</v>
      </c>
      <c r="M14" s="64">
        <f ca="1">IFERROR(__xludf.DUMMYFUNCTION("""COMPUTED_VALUE"""),10)</f>
        <v>10</v>
      </c>
      <c r="N14" s="63">
        <f ca="1">IFERROR(__xludf.DUMMYFUNCTION("""COMPUTED_VALUE"""),1)</f>
        <v>1</v>
      </c>
      <c r="O14" s="64">
        <f ca="1">IFERROR(__xludf.DUMMYFUNCTION("""COMPUTED_VALUE"""),10)</f>
        <v>10</v>
      </c>
      <c r="P14" s="65">
        <f ca="1">IFERROR(__xludf.DUMMYFUNCTION("""COMPUTED_VALUE"""),0)</f>
        <v>0</v>
      </c>
      <c r="Q14" s="63">
        <f ca="1">IFERROR(__xludf.DUMMYFUNCTION("""COMPUTED_VALUE"""),1)</f>
        <v>1</v>
      </c>
      <c r="R14" s="64">
        <f ca="1">IFERROR(__xludf.DUMMYFUNCTION("""COMPUTED_VALUE"""),10)</f>
        <v>10</v>
      </c>
      <c r="S14" s="66">
        <f ca="1">IFERROR(__xludf.DUMMYFUNCTION("""COMPUTED_VALUE"""),0)</f>
        <v>0</v>
      </c>
      <c r="T14" s="115">
        <f ca="1">IFERROR(__xludf.DUMMYFUNCTION("""COMPUTED_VALUE"""),3)</f>
        <v>3</v>
      </c>
      <c r="U14" s="114"/>
      <c r="V14" s="70">
        <f ca="1">IFERROR(__xludf.DUMMYFUNCTION("""COMPUTED_VALUE"""),30)</f>
        <v>30</v>
      </c>
      <c r="W14" s="71">
        <f ca="1">IFERROR(__xludf.DUMMYFUNCTION("""COMPUTED_VALUE"""),10)</f>
        <v>10</v>
      </c>
      <c r="X14" s="69">
        <f ca="1">IFERROR(__xludf.DUMMYFUNCTION("""COMPUTED_VALUE"""),2)</f>
        <v>2</v>
      </c>
      <c r="Y14" s="3"/>
    </row>
    <row r="15" spans="1:25" ht="12" customHeight="1">
      <c r="A15" s="61">
        <f ca="1">IFERROR(__xludf.DUMMYFUNCTION("""COMPUTED_VALUE"""),3)</f>
        <v>3</v>
      </c>
      <c r="B15" s="113" t="str">
        <f ca="1">IFERROR(__xludf.DUMMYFUNCTION("""COMPUTED_VALUE"""),"Notter Zita")</f>
        <v>Notter Zita</v>
      </c>
      <c r="C15" s="114"/>
      <c r="D15" s="62" t="str">
        <f ca="1">IFERROR(__xludf.DUMMYFUNCTION("""COMPUTED_VALUE"""),"SF Harteck")</f>
        <v>SF Harteck</v>
      </c>
      <c r="E15" s="63">
        <f ca="1">IFERROR(__xludf.DUMMYFUNCTION("""COMPUTED_VALUE"""),1)</f>
        <v>1</v>
      </c>
      <c r="F15" s="64">
        <f ca="1">IFERROR(__xludf.DUMMYFUNCTION("""COMPUTED_VALUE"""),10)</f>
        <v>10</v>
      </c>
      <c r="G15" s="64">
        <f ca="1">IFERROR(__xludf.DUMMYFUNCTION("""COMPUTED_VALUE"""),0)</f>
        <v>0</v>
      </c>
      <c r="H15" s="63">
        <f ca="1">IFERROR(__xludf.DUMMYFUNCTION("""COMPUTED_VALUE"""),1)</f>
        <v>1</v>
      </c>
      <c r="I15" s="64">
        <f ca="1">IFERROR(__xludf.DUMMYFUNCTION("""COMPUTED_VALUE"""),10)</f>
        <v>10</v>
      </c>
      <c r="J15" s="64">
        <f ca="1">IFERROR(__xludf.DUMMYFUNCTION("""COMPUTED_VALUE"""),0)</f>
        <v>0</v>
      </c>
      <c r="K15" s="63" t="str">
        <f ca="1">IFERROR(__xludf.DUMMYFUNCTION("""COMPUTED_VALUE"""),"X")</f>
        <v>X</v>
      </c>
      <c r="L15" s="64" t="str">
        <f ca="1">IFERROR(__xludf.DUMMYFUNCTION("""COMPUTED_VALUE"""),"X")</f>
        <v>X</v>
      </c>
      <c r="M15" s="64" t="str">
        <f ca="1">IFERROR(__xludf.DUMMYFUNCTION("""COMPUTED_VALUE"""),"X")</f>
        <v>X</v>
      </c>
      <c r="N15" s="63">
        <f ca="1">IFERROR(__xludf.DUMMYFUNCTION("""COMPUTED_VALUE"""),1)</f>
        <v>1</v>
      </c>
      <c r="O15" s="64">
        <f ca="1">IFERROR(__xludf.DUMMYFUNCTION("""COMPUTED_VALUE"""),10)</f>
        <v>10</v>
      </c>
      <c r="P15" s="65">
        <f ca="1">IFERROR(__xludf.DUMMYFUNCTION("""COMPUTED_VALUE"""),0)</f>
        <v>0</v>
      </c>
      <c r="Q15" s="63">
        <f ca="1">IFERROR(__xludf.DUMMYFUNCTION("""COMPUTED_VALUE"""),1)</f>
        <v>1</v>
      </c>
      <c r="R15" s="64">
        <f ca="1">IFERROR(__xludf.DUMMYFUNCTION("""COMPUTED_VALUE"""),10)</f>
        <v>10</v>
      </c>
      <c r="S15" s="66">
        <f ca="1">IFERROR(__xludf.DUMMYFUNCTION("""COMPUTED_VALUE"""),0)</f>
        <v>0</v>
      </c>
      <c r="T15" s="115">
        <f ca="1">IFERROR(__xludf.DUMMYFUNCTION("""COMPUTED_VALUE"""),4)</f>
        <v>4</v>
      </c>
      <c r="U15" s="114"/>
      <c r="V15" s="70">
        <f ca="1">IFERROR(__xludf.DUMMYFUNCTION("""COMPUTED_VALUE"""),40)</f>
        <v>40</v>
      </c>
      <c r="W15" s="71">
        <f ca="1">IFERROR(__xludf.DUMMYFUNCTION("""COMPUTED_VALUE"""),0)</f>
        <v>0</v>
      </c>
      <c r="X15" s="69">
        <f ca="1">IFERROR(__xludf.DUMMYFUNCTION("""COMPUTED_VALUE"""),1)</f>
        <v>1</v>
      </c>
      <c r="Y15" s="3"/>
    </row>
    <row r="16" spans="1:25" ht="12" customHeight="1">
      <c r="A16" s="61">
        <f ca="1">IFERROR(__xludf.DUMMYFUNCTION("""COMPUTED_VALUE"""),4)</f>
        <v>4</v>
      </c>
      <c r="B16" s="113" t="str">
        <f ca="1">IFERROR(__xludf.DUMMYFUNCTION("""COMPUTED_VALUE"""),"Scharfenstein  Jana")</f>
        <v>Scharfenstein  Jana</v>
      </c>
      <c r="C16" s="114"/>
      <c r="D16" s="62" t="str">
        <f ca="1">IFERROR(__xludf.DUMMYFUNCTION("""COMPUTED_VALUE"""),"JC Efringen-Kirchen")</f>
        <v>JC Efringen-Kirchen</v>
      </c>
      <c r="E16" s="63">
        <f ca="1">IFERROR(__xludf.DUMMYFUNCTION("""COMPUTED_VALUE"""),1)</f>
        <v>1</v>
      </c>
      <c r="F16" s="64">
        <f ca="1">IFERROR(__xludf.DUMMYFUNCTION("""COMPUTED_VALUE"""),10)</f>
        <v>10</v>
      </c>
      <c r="G16" s="64">
        <f ca="1">IFERROR(__xludf.DUMMYFUNCTION("""COMPUTED_VALUE"""),0)</f>
        <v>0</v>
      </c>
      <c r="H16" s="63">
        <f ca="1">IFERROR(__xludf.DUMMYFUNCTION("""COMPUTED_VALUE"""),0)</f>
        <v>0</v>
      </c>
      <c r="I16" s="64">
        <f ca="1">IFERROR(__xludf.DUMMYFUNCTION("""COMPUTED_VALUE"""),0)</f>
        <v>0</v>
      </c>
      <c r="J16" s="64">
        <f ca="1">IFERROR(__xludf.DUMMYFUNCTION("""COMPUTED_VALUE"""),10)</f>
        <v>10</v>
      </c>
      <c r="K16" s="63">
        <f ca="1">IFERROR(__xludf.DUMMYFUNCTION("""COMPUTED_VALUE"""),0)</f>
        <v>0</v>
      </c>
      <c r="L16" s="64">
        <f ca="1">IFERROR(__xludf.DUMMYFUNCTION("""COMPUTED_VALUE"""),0)</f>
        <v>0</v>
      </c>
      <c r="M16" s="64">
        <f ca="1">IFERROR(__xludf.DUMMYFUNCTION("""COMPUTED_VALUE"""),10)</f>
        <v>10</v>
      </c>
      <c r="N16" s="63" t="str">
        <f ca="1">IFERROR(__xludf.DUMMYFUNCTION("""COMPUTED_VALUE"""),"X")</f>
        <v>X</v>
      </c>
      <c r="O16" s="64" t="str">
        <f ca="1">IFERROR(__xludf.DUMMYFUNCTION("""COMPUTED_VALUE"""),"X")</f>
        <v>X</v>
      </c>
      <c r="P16" s="65" t="str">
        <f ca="1">IFERROR(__xludf.DUMMYFUNCTION("""COMPUTED_VALUE"""),"X")</f>
        <v>X</v>
      </c>
      <c r="Q16" s="63">
        <f ca="1">IFERROR(__xludf.DUMMYFUNCTION("""COMPUTED_VALUE"""),0)</f>
        <v>0</v>
      </c>
      <c r="R16" s="64">
        <f ca="1">IFERROR(__xludf.DUMMYFUNCTION("""COMPUTED_VALUE"""),0)</f>
        <v>0</v>
      </c>
      <c r="S16" s="66">
        <f ca="1">IFERROR(__xludf.DUMMYFUNCTION("""COMPUTED_VALUE"""),10)</f>
        <v>10</v>
      </c>
      <c r="T16" s="115">
        <f ca="1">IFERROR(__xludf.DUMMYFUNCTION("""COMPUTED_VALUE"""),1)</f>
        <v>1</v>
      </c>
      <c r="U16" s="114"/>
      <c r="V16" s="70">
        <f ca="1">IFERROR(__xludf.DUMMYFUNCTION("""COMPUTED_VALUE"""),10)</f>
        <v>10</v>
      </c>
      <c r="W16" s="71">
        <f ca="1">IFERROR(__xludf.DUMMYFUNCTION("""COMPUTED_VALUE"""),30)</f>
        <v>30</v>
      </c>
      <c r="X16" s="69">
        <f ca="1">IFERROR(__xludf.DUMMYFUNCTION("""COMPUTED_VALUE"""),4)</f>
        <v>4</v>
      </c>
      <c r="Y16" s="3"/>
    </row>
    <row r="17" spans="1:26" ht="12" customHeight="1">
      <c r="A17" s="61">
        <f ca="1">IFERROR(__xludf.DUMMYFUNCTION("""COMPUTED_VALUE"""),5)</f>
        <v>5</v>
      </c>
      <c r="B17" s="113" t="str">
        <f ca="1">IFERROR(__xludf.DUMMYFUNCTION("""COMPUTED_VALUE"""),"Schwankner Sandra")</f>
        <v>Schwankner Sandra</v>
      </c>
      <c r="C17" s="114"/>
      <c r="D17" s="62" t="str">
        <f ca="1">IFERROR(__xludf.DUMMYFUNCTION("""COMPUTED_VALUE"""),"TSV Palling")</f>
        <v>TSV Palling</v>
      </c>
      <c r="E17" s="63">
        <f ca="1">IFERROR(__xludf.DUMMYFUNCTION("""COMPUTED_VALUE"""),1)</f>
        <v>1</v>
      </c>
      <c r="F17" s="64">
        <f ca="1">IFERROR(__xludf.DUMMYFUNCTION("""COMPUTED_VALUE"""),10)</f>
        <v>10</v>
      </c>
      <c r="G17" s="64">
        <f ca="1">IFERROR(__xludf.DUMMYFUNCTION("""COMPUTED_VALUE"""),0)</f>
        <v>0</v>
      </c>
      <c r="H17" s="63">
        <f ca="1">IFERROR(__xludf.DUMMYFUNCTION("""COMPUTED_VALUE"""),0)</f>
        <v>0</v>
      </c>
      <c r="I17" s="64">
        <f ca="1">IFERROR(__xludf.DUMMYFUNCTION("""COMPUTED_VALUE"""),0)</f>
        <v>0</v>
      </c>
      <c r="J17" s="64">
        <f ca="1">IFERROR(__xludf.DUMMYFUNCTION("""COMPUTED_VALUE"""),10)</f>
        <v>10</v>
      </c>
      <c r="K17" s="63">
        <f ca="1">IFERROR(__xludf.DUMMYFUNCTION("""COMPUTED_VALUE"""),0)</f>
        <v>0</v>
      </c>
      <c r="L17" s="64">
        <f ca="1">IFERROR(__xludf.DUMMYFUNCTION("""COMPUTED_VALUE"""),0)</f>
        <v>0</v>
      </c>
      <c r="M17" s="64">
        <f ca="1">IFERROR(__xludf.DUMMYFUNCTION("""COMPUTED_VALUE"""),10)</f>
        <v>10</v>
      </c>
      <c r="N17" s="63">
        <f ca="1">IFERROR(__xludf.DUMMYFUNCTION("""COMPUTED_VALUE"""),1)</f>
        <v>1</v>
      </c>
      <c r="O17" s="64">
        <f ca="1">IFERROR(__xludf.DUMMYFUNCTION("""COMPUTED_VALUE"""),10)</f>
        <v>10</v>
      </c>
      <c r="P17" s="65">
        <f ca="1">IFERROR(__xludf.DUMMYFUNCTION("""COMPUTED_VALUE"""),0)</f>
        <v>0</v>
      </c>
      <c r="Q17" s="63" t="str">
        <f ca="1">IFERROR(__xludf.DUMMYFUNCTION("""COMPUTED_VALUE"""),"X")</f>
        <v>X</v>
      </c>
      <c r="R17" s="64" t="str">
        <f ca="1">IFERROR(__xludf.DUMMYFUNCTION("""COMPUTED_VALUE"""),"X")</f>
        <v>X</v>
      </c>
      <c r="S17" s="72" t="str">
        <f ca="1">IFERROR(__xludf.DUMMYFUNCTION("""COMPUTED_VALUE"""),"X")</f>
        <v>X</v>
      </c>
      <c r="T17" s="115">
        <f ca="1">IFERROR(__xludf.DUMMYFUNCTION("""COMPUTED_VALUE"""),2)</f>
        <v>2</v>
      </c>
      <c r="U17" s="114"/>
      <c r="V17" s="67">
        <f ca="1">IFERROR(__xludf.DUMMYFUNCTION("""COMPUTED_VALUE"""),20)</f>
        <v>20</v>
      </c>
      <c r="W17" s="68">
        <f ca="1">IFERROR(__xludf.DUMMYFUNCTION("""COMPUTED_VALUE"""),20)</f>
        <v>20</v>
      </c>
      <c r="X17" s="69">
        <f ca="1">IFERROR(__xludf.DUMMYFUNCTION("""COMPUTED_VALUE"""),3)</f>
        <v>3</v>
      </c>
      <c r="Y17" s="3"/>
    </row>
    <row r="18" spans="1:26" ht="12" customHeight="1">
      <c r="A18" s="7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74"/>
      <c r="Z18" s="73"/>
    </row>
    <row r="19" spans="1:26" ht="12" customHeight="1">
      <c r="A19" s="75" t="str">
        <f ca="1">IFERROR(__xludf.DUMMYFUNCTION("""COMPUTED_VALUE"""),"Kampffolgen:")</f>
        <v>Kampffolgen:</v>
      </c>
      <c r="B19" s="31"/>
      <c r="C19" s="31"/>
      <c r="D19" s="31"/>
      <c r="E19" s="76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35" t="str">
        <f ca="1">IFERROR(__xludf.DUMMYFUNCTION("""COMPUTED_VALUE"""),"  Erg.")</f>
        <v xml:space="preserve">  Erg.</v>
      </c>
      <c r="R19" s="34"/>
      <c r="S19" s="78" t="str">
        <f ca="1">IFERROR(__xludf.DUMMYFUNCTION("""COMPUTED_VALUE"""),"Unterbewertung")</f>
        <v>Unterbewertung</v>
      </c>
      <c r="T19" s="79"/>
      <c r="U19" s="77"/>
      <c r="V19" s="79"/>
      <c r="W19" s="2"/>
      <c r="X19" s="2"/>
      <c r="Y19" s="74"/>
      <c r="Z19" s="73"/>
    </row>
    <row r="20" spans="1:26" ht="12" customHeight="1">
      <c r="A20" s="80" t="str">
        <f ca="1">IFERROR(__xludf.DUMMYFUNCTION("""COMPUTED_VALUE""")," 1 - 2")</f>
        <v xml:space="preserve"> 1 - 2</v>
      </c>
      <c r="B20" s="81" t="str">
        <f ca="1">IFERROR(__xludf.DUMMYFUNCTION("""COMPUTED_VALUE"""),"Bauer Alison")</f>
        <v>Bauer Alison</v>
      </c>
      <c r="C20" s="82"/>
      <c r="D20" s="81" t="str">
        <f ca="1">IFERROR(__xludf.DUMMYFUNCTION("""COMPUTED_VALUE"""),"SG Eltmann")</f>
        <v>SG Eltmann</v>
      </c>
      <c r="E20" s="83" t="str">
        <f ca="1">IFERROR(__xludf.DUMMYFUNCTION("""COMPUTED_VALUE"""),"  -")</f>
        <v xml:space="preserve">  -</v>
      </c>
      <c r="F20" s="82" t="str">
        <f ca="1">IFERROR(__xludf.DUMMYFUNCTION("""COMPUTED_VALUE"""),"Kodra Arjana")</f>
        <v>Kodra Arjana</v>
      </c>
      <c r="G20" s="82"/>
      <c r="H20" s="82"/>
      <c r="I20" s="82"/>
      <c r="J20" s="82"/>
      <c r="K20" s="82"/>
      <c r="L20" s="82" t="str">
        <f ca="1">IFERROR(__xludf.DUMMYFUNCTION("""COMPUTED_VALUE"""),"JC Bietigheim e.V.")</f>
        <v>JC Bietigheim e.V.</v>
      </c>
      <c r="M20" s="82"/>
      <c r="N20" s="82"/>
      <c r="O20" s="82"/>
      <c r="P20" s="82"/>
      <c r="Q20" s="84">
        <f ca="1">IFERROR(__xludf.DUMMYFUNCTION("""COMPUTED_VALUE"""),0)</f>
        <v>0</v>
      </c>
      <c r="R20" s="85">
        <f ca="1">IFERROR(__xludf.DUMMYFUNCTION("""COMPUTED_VALUE"""),1)</f>
        <v>1</v>
      </c>
      <c r="S20" s="86"/>
      <c r="T20" s="87">
        <f ca="1">IFERROR(__xludf.DUMMYFUNCTION("""COMPUTED_VALUE"""),0)</f>
        <v>0</v>
      </c>
      <c r="U20" s="88"/>
      <c r="V20" s="89">
        <f ca="1">IFERROR(__xludf.DUMMYFUNCTION("""COMPUTED_VALUE"""),10)</f>
        <v>10</v>
      </c>
      <c r="W20" s="2"/>
      <c r="X20" s="2"/>
      <c r="Y20" s="74"/>
      <c r="Z20" s="73"/>
    </row>
    <row r="21" spans="1:26" ht="12" customHeight="1">
      <c r="A21" s="90" t="str">
        <f ca="1">IFERROR(__xludf.DUMMYFUNCTION("""COMPUTED_VALUE""")," 3 - 4 ")</f>
        <v xml:space="preserve"> 3 - 4 </v>
      </c>
      <c r="B21" s="91" t="str">
        <f ca="1">IFERROR(__xludf.DUMMYFUNCTION("""COMPUTED_VALUE"""),"Notter Zita")</f>
        <v>Notter Zita</v>
      </c>
      <c r="C21" s="92"/>
      <c r="D21" s="91" t="str">
        <f ca="1">IFERROR(__xludf.DUMMYFUNCTION("""COMPUTED_VALUE"""),"SF Harteck")</f>
        <v>SF Harteck</v>
      </c>
      <c r="E21" s="93" t="str">
        <f ca="1">IFERROR(__xludf.DUMMYFUNCTION("""COMPUTED_VALUE"""),"  -")</f>
        <v xml:space="preserve">  -</v>
      </c>
      <c r="F21" s="92" t="str">
        <f ca="1">IFERROR(__xludf.DUMMYFUNCTION("""COMPUTED_VALUE"""),"Scharfenstein  Jana")</f>
        <v>Scharfenstein  Jana</v>
      </c>
      <c r="G21" s="92"/>
      <c r="H21" s="92"/>
      <c r="I21" s="92"/>
      <c r="J21" s="92"/>
      <c r="K21" s="92"/>
      <c r="L21" s="82" t="str">
        <f ca="1">IFERROR(__xludf.DUMMYFUNCTION("""COMPUTED_VALUE"""),"JC Efringen-Kirchen")</f>
        <v>JC Efringen-Kirchen</v>
      </c>
      <c r="M21" s="92"/>
      <c r="N21" s="92"/>
      <c r="O21" s="92"/>
      <c r="P21" s="92"/>
      <c r="Q21" s="94">
        <f ca="1">IFERROR(__xludf.DUMMYFUNCTION("""COMPUTED_VALUE"""),1)</f>
        <v>1</v>
      </c>
      <c r="R21" s="95">
        <f ca="1">IFERROR(__xludf.DUMMYFUNCTION("""COMPUTED_VALUE"""),0)</f>
        <v>0</v>
      </c>
      <c r="S21" s="96"/>
      <c r="T21" s="97">
        <f ca="1">IFERROR(__xludf.DUMMYFUNCTION("""COMPUTED_VALUE"""),10)</f>
        <v>10</v>
      </c>
      <c r="U21" s="98"/>
      <c r="V21" s="99">
        <f ca="1">IFERROR(__xludf.DUMMYFUNCTION("""COMPUTED_VALUE"""),0)</f>
        <v>0</v>
      </c>
      <c r="W21" s="2"/>
      <c r="X21" s="2"/>
      <c r="Y21" s="74"/>
      <c r="Z21" s="73"/>
    </row>
    <row r="22" spans="1:26" ht="12" customHeight="1">
      <c r="A22" s="100" t="str">
        <f ca="1">IFERROR(__xludf.DUMMYFUNCTION("""COMPUTED_VALUE""")," 5 - 1 ")</f>
        <v xml:space="preserve"> 5 - 1 </v>
      </c>
      <c r="B22" s="91" t="str">
        <f ca="1">IFERROR(__xludf.DUMMYFUNCTION("""COMPUTED_VALUE"""),"Schwankner Sandra")</f>
        <v>Schwankner Sandra</v>
      </c>
      <c r="C22" s="92"/>
      <c r="D22" s="91" t="str">
        <f ca="1">IFERROR(__xludf.DUMMYFUNCTION("""COMPUTED_VALUE"""),"TSV Palling")</f>
        <v>TSV Palling</v>
      </c>
      <c r="E22" s="93" t="str">
        <f ca="1">IFERROR(__xludf.DUMMYFUNCTION("""COMPUTED_VALUE"""),"  -")</f>
        <v xml:space="preserve">  -</v>
      </c>
      <c r="F22" s="92" t="str">
        <f ca="1">IFERROR(__xludf.DUMMYFUNCTION("""COMPUTED_VALUE"""),"Bauer Alison")</f>
        <v>Bauer Alison</v>
      </c>
      <c r="G22" s="92"/>
      <c r="H22" s="92"/>
      <c r="I22" s="92"/>
      <c r="J22" s="92"/>
      <c r="K22" s="92"/>
      <c r="L22" s="82" t="str">
        <f ca="1">IFERROR(__xludf.DUMMYFUNCTION("""COMPUTED_VALUE"""),"SG Eltmann")</f>
        <v>SG Eltmann</v>
      </c>
      <c r="M22" s="92"/>
      <c r="N22" s="92"/>
      <c r="O22" s="92"/>
      <c r="P22" s="92"/>
      <c r="Q22" s="94">
        <f ca="1">IFERROR(__xludf.DUMMYFUNCTION("""COMPUTED_VALUE"""),1)</f>
        <v>1</v>
      </c>
      <c r="R22" s="95">
        <f ca="1">IFERROR(__xludf.DUMMYFUNCTION("""COMPUTED_VALUE"""),0)</f>
        <v>0</v>
      </c>
      <c r="S22" s="101"/>
      <c r="T22" s="97">
        <f ca="1">IFERROR(__xludf.DUMMYFUNCTION("""COMPUTED_VALUE"""),10)</f>
        <v>10</v>
      </c>
      <c r="U22" s="102"/>
      <c r="V22" s="95">
        <f ca="1">IFERROR(__xludf.DUMMYFUNCTION("""COMPUTED_VALUE"""),0)</f>
        <v>0</v>
      </c>
      <c r="W22" s="2"/>
      <c r="X22" s="2"/>
      <c r="Y22" s="74"/>
      <c r="Z22" s="73"/>
    </row>
    <row r="23" spans="1:26" ht="12" customHeight="1">
      <c r="A23" s="100" t="str">
        <f ca="1">IFERROR(__xludf.DUMMYFUNCTION("""COMPUTED_VALUE""")," 2 - 3")</f>
        <v xml:space="preserve"> 2 - 3</v>
      </c>
      <c r="B23" s="91" t="str">
        <f ca="1">IFERROR(__xludf.DUMMYFUNCTION("""COMPUTED_VALUE"""),"Kodra Arjana")</f>
        <v>Kodra Arjana</v>
      </c>
      <c r="C23" s="92"/>
      <c r="D23" s="91" t="str">
        <f ca="1">IFERROR(__xludf.DUMMYFUNCTION("""COMPUTED_VALUE"""),"JC Bietigheim e.V.")</f>
        <v>JC Bietigheim e.V.</v>
      </c>
      <c r="E23" s="93" t="str">
        <f ca="1">IFERROR(__xludf.DUMMYFUNCTION("""COMPUTED_VALUE"""),"  -")</f>
        <v xml:space="preserve">  -</v>
      </c>
      <c r="F23" s="92" t="str">
        <f ca="1">IFERROR(__xludf.DUMMYFUNCTION("""COMPUTED_VALUE"""),"Notter Zita")</f>
        <v>Notter Zita</v>
      </c>
      <c r="G23" s="92"/>
      <c r="H23" s="92"/>
      <c r="I23" s="92"/>
      <c r="J23" s="92"/>
      <c r="K23" s="92"/>
      <c r="L23" s="82" t="str">
        <f ca="1">IFERROR(__xludf.DUMMYFUNCTION("""COMPUTED_VALUE"""),"SF Harteck")</f>
        <v>SF Harteck</v>
      </c>
      <c r="M23" s="92"/>
      <c r="N23" s="92"/>
      <c r="O23" s="92"/>
      <c r="P23" s="92"/>
      <c r="Q23" s="94">
        <f ca="1">IFERROR(__xludf.DUMMYFUNCTION("""COMPUTED_VALUE"""),0)</f>
        <v>0</v>
      </c>
      <c r="R23" s="95">
        <f ca="1">IFERROR(__xludf.DUMMYFUNCTION("""COMPUTED_VALUE"""),1)</f>
        <v>1</v>
      </c>
      <c r="S23" s="101"/>
      <c r="T23" s="97">
        <f ca="1">IFERROR(__xludf.DUMMYFUNCTION("""COMPUTED_VALUE"""),0)</f>
        <v>0</v>
      </c>
      <c r="U23" s="102"/>
      <c r="V23" s="95">
        <f ca="1">IFERROR(__xludf.DUMMYFUNCTION("""COMPUTED_VALUE"""),10)</f>
        <v>10</v>
      </c>
      <c r="W23" s="2"/>
      <c r="X23" s="2"/>
      <c r="Y23" s="74"/>
      <c r="Z23" s="73"/>
    </row>
    <row r="24" spans="1:26" ht="12" customHeight="1">
      <c r="A24" s="100" t="str">
        <f ca="1">IFERROR(__xludf.DUMMYFUNCTION("""COMPUTED_VALUE""")," 4 - 5")</f>
        <v xml:space="preserve"> 4 - 5</v>
      </c>
      <c r="B24" s="91" t="str">
        <f ca="1">IFERROR(__xludf.DUMMYFUNCTION("""COMPUTED_VALUE"""),"Scharfenstein  Jana")</f>
        <v>Scharfenstein  Jana</v>
      </c>
      <c r="C24" s="92"/>
      <c r="D24" s="91" t="str">
        <f ca="1">IFERROR(__xludf.DUMMYFUNCTION("""COMPUTED_VALUE"""),"JC Efringen-Kirchen")</f>
        <v>JC Efringen-Kirchen</v>
      </c>
      <c r="E24" s="93" t="str">
        <f ca="1">IFERROR(__xludf.DUMMYFUNCTION("""COMPUTED_VALUE"""),"  -")</f>
        <v xml:space="preserve">  -</v>
      </c>
      <c r="F24" s="92" t="str">
        <f ca="1">IFERROR(__xludf.DUMMYFUNCTION("""COMPUTED_VALUE"""),"Schwankner Sandra")</f>
        <v>Schwankner Sandra</v>
      </c>
      <c r="G24" s="92"/>
      <c r="H24" s="92"/>
      <c r="I24" s="92"/>
      <c r="J24" s="92"/>
      <c r="K24" s="92"/>
      <c r="L24" s="82" t="str">
        <f ca="1">IFERROR(__xludf.DUMMYFUNCTION("""COMPUTED_VALUE"""),"TSV Palling")</f>
        <v>TSV Palling</v>
      </c>
      <c r="M24" s="92"/>
      <c r="N24" s="92"/>
      <c r="O24" s="92"/>
      <c r="P24" s="92"/>
      <c r="Q24" s="94">
        <f ca="1">IFERROR(__xludf.DUMMYFUNCTION("""COMPUTED_VALUE"""),0)</f>
        <v>0</v>
      </c>
      <c r="R24" s="95">
        <f ca="1">IFERROR(__xludf.DUMMYFUNCTION("""COMPUTED_VALUE"""),1)</f>
        <v>1</v>
      </c>
      <c r="S24" s="96"/>
      <c r="T24" s="97">
        <f ca="1">IFERROR(__xludf.DUMMYFUNCTION("""COMPUTED_VALUE"""),0)</f>
        <v>0</v>
      </c>
      <c r="U24" s="98"/>
      <c r="V24" s="99">
        <f ca="1">IFERROR(__xludf.DUMMYFUNCTION("""COMPUTED_VALUE"""),10)</f>
        <v>10</v>
      </c>
      <c r="W24" s="2"/>
      <c r="X24" s="2"/>
      <c r="Y24" s="74"/>
      <c r="Z24" s="73"/>
    </row>
    <row r="25" spans="1:26" ht="15.75" customHeight="1">
      <c r="A25" s="100" t="str">
        <f ca="1">IFERROR(__xludf.DUMMYFUNCTION("""COMPUTED_VALUE""")," 1 - 3")</f>
        <v xml:space="preserve"> 1 - 3</v>
      </c>
      <c r="B25" s="91" t="str">
        <f ca="1">IFERROR(__xludf.DUMMYFUNCTION("""COMPUTED_VALUE"""),"Bauer Alison")</f>
        <v>Bauer Alison</v>
      </c>
      <c r="C25" s="92"/>
      <c r="D25" s="91" t="str">
        <f ca="1">IFERROR(__xludf.DUMMYFUNCTION("""COMPUTED_VALUE"""),"SG Eltmann")</f>
        <v>SG Eltmann</v>
      </c>
      <c r="E25" s="93" t="str">
        <f ca="1">IFERROR(__xludf.DUMMYFUNCTION("""COMPUTED_VALUE"""),"  -")</f>
        <v xml:space="preserve">  -</v>
      </c>
      <c r="F25" s="92" t="str">
        <f ca="1">IFERROR(__xludf.DUMMYFUNCTION("""COMPUTED_VALUE"""),"Notter Zita")</f>
        <v>Notter Zita</v>
      </c>
      <c r="G25" s="92"/>
      <c r="H25" s="92"/>
      <c r="I25" s="92"/>
      <c r="J25" s="92"/>
      <c r="K25" s="92"/>
      <c r="L25" s="82" t="str">
        <f ca="1">IFERROR(__xludf.DUMMYFUNCTION("""COMPUTED_VALUE"""),"SF Harteck")</f>
        <v>SF Harteck</v>
      </c>
      <c r="M25" s="92"/>
      <c r="N25" s="92"/>
      <c r="O25" s="92"/>
      <c r="P25" s="92"/>
      <c r="Q25" s="94">
        <f ca="1">IFERROR(__xludf.DUMMYFUNCTION("""COMPUTED_VALUE"""),0)</f>
        <v>0</v>
      </c>
      <c r="R25" s="95">
        <f ca="1">IFERROR(__xludf.DUMMYFUNCTION("""COMPUTED_VALUE"""),1)</f>
        <v>1</v>
      </c>
      <c r="S25" s="101"/>
      <c r="T25" s="97">
        <f ca="1">IFERROR(__xludf.DUMMYFUNCTION("""COMPUTED_VALUE"""),0)</f>
        <v>0</v>
      </c>
      <c r="U25" s="102"/>
      <c r="V25" s="95">
        <f ca="1">IFERROR(__xludf.DUMMYFUNCTION("""COMPUTED_VALUE"""),10)</f>
        <v>10</v>
      </c>
      <c r="W25" s="2"/>
      <c r="X25" s="2"/>
      <c r="Y25" s="3"/>
    </row>
    <row r="26" spans="1:26" ht="17.25" customHeight="1">
      <c r="A26" s="100" t="str">
        <f ca="1">IFERROR(__xludf.DUMMYFUNCTION("""COMPUTED_VALUE""")," 2 - 4")</f>
        <v xml:space="preserve"> 2 - 4</v>
      </c>
      <c r="B26" s="91" t="str">
        <f ca="1">IFERROR(__xludf.DUMMYFUNCTION("""COMPUTED_VALUE"""),"Kodra Arjana")</f>
        <v>Kodra Arjana</v>
      </c>
      <c r="C26" s="92"/>
      <c r="D26" s="91" t="str">
        <f ca="1">IFERROR(__xludf.DUMMYFUNCTION("""COMPUTED_VALUE"""),"JC Bietigheim e.V.")</f>
        <v>JC Bietigheim e.V.</v>
      </c>
      <c r="E26" s="93" t="str">
        <f ca="1">IFERROR(__xludf.DUMMYFUNCTION("""COMPUTED_VALUE"""),"  -")</f>
        <v xml:space="preserve">  -</v>
      </c>
      <c r="F26" s="92" t="str">
        <f ca="1">IFERROR(__xludf.DUMMYFUNCTION("""COMPUTED_VALUE"""),"Scharfenstein  Jana")</f>
        <v>Scharfenstein  Jana</v>
      </c>
      <c r="G26" s="92"/>
      <c r="H26" s="92"/>
      <c r="I26" s="92"/>
      <c r="J26" s="92"/>
      <c r="K26" s="92"/>
      <c r="L26" s="82" t="str">
        <f ca="1">IFERROR(__xludf.DUMMYFUNCTION("""COMPUTED_VALUE"""),"JC Efringen-Kirchen")</f>
        <v>JC Efringen-Kirchen</v>
      </c>
      <c r="M26" s="92"/>
      <c r="N26" s="92"/>
      <c r="O26" s="92"/>
      <c r="P26" s="92"/>
      <c r="Q26" s="94">
        <f ca="1">IFERROR(__xludf.DUMMYFUNCTION("""COMPUTED_VALUE"""),1)</f>
        <v>1</v>
      </c>
      <c r="R26" s="95">
        <f ca="1">IFERROR(__xludf.DUMMYFUNCTION("""COMPUTED_VALUE"""),0)</f>
        <v>0</v>
      </c>
      <c r="S26" s="96"/>
      <c r="T26" s="97">
        <f ca="1">IFERROR(__xludf.DUMMYFUNCTION("""COMPUTED_VALUE"""),10)</f>
        <v>10</v>
      </c>
      <c r="U26" s="98"/>
      <c r="V26" s="99">
        <f ca="1">IFERROR(__xludf.DUMMYFUNCTION("""COMPUTED_VALUE"""),0)</f>
        <v>0</v>
      </c>
      <c r="W26" s="2"/>
      <c r="X26" s="2"/>
      <c r="Y26" s="3"/>
    </row>
    <row r="27" spans="1:26" ht="12" customHeight="1">
      <c r="A27" s="100" t="str">
        <f ca="1">IFERROR(__xludf.DUMMYFUNCTION("""COMPUTED_VALUE""")," 3 - 5")</f>
        <v xml:space="preserve"> 3 - 5</v>
      </c>
      <c r="B27" s="91" t="str">
        <f ca="1">IFERROR(__xludf.DUMMYFUNCTION("""COMPUTED_VALUE"""),"Notter Zita")</f>
        <v>Notter Zita</v>
      </c>
      <c r="C27" s="92"/>
      <c r="D27" s="91" t="str">
        <f ca="1">IFERROR(__xludf.DUMMYFUNCTION("""COMPUTED_VALUE"""),"SF Harteck")</f>
        <v>SF Harteck</v>
      </c>
      <c r="E27" s="93" t="str">
        <f ca="1">IFERROR(__xludf.DUMMYFUNCTION("""COMPUTED_VALUE"""),"  -")</f>
        <v xml:space="preserve">  -</v>
      </c>
      <c r="F27" s="92" t="str">
        <f ca="1">IFERROR(__xludf.DUMMYFUNCTION("""COMPUTED_VALUE"""),"Schwankner Sandra")</f>
        <v>Schwankner Sandra</v>
      </c>
      <c r="G27" s="92"/>
      <c r="H27" s="92"/>
      <c r="I27" s="92"/>
      <c r="J27" s="92"/>
      <c r="K27" s="92"/>
      <c r="L27" s="82" t="str">
        <f ca="1">IFERROR(__xludf.DUMMYFUNCTION("""COMPUTED_VALUE"""),"TSV Palling")</f>
        <v>TSV Palling</v>
      </c>
      <c r="M27" s="92"/>
      <c r="N27" s="92"/>
      <c r="O27" s="92"/>
      <c r="P27" s="92"/>
      <c r="Q27" s="94">
        <f ca="1">IFERROR(__xludf.DUMMYFUNCTION("""COMPUTED_VALUE"""),1)</f>
        <v>1</v>
      </c>
      <c r="R27" s="95">
        <f ca="1">IFERROR(__xludf.DUMMYFUNCTION("""COMPUTED_VALUE"""),0)</f>
        <v>0</v>
      </c>
      <c r="S27" s="101"/>
      <c r="T27" s="97">
        <f ca="1">IFERROR(__xludf.DUMMYFUNCTION("""COMPUTED_VALUE"""),10)</f>
        <v>10</v>
      </c>
      <c r="U27" s="102"/>
      <c r="V27" s="95">
        <f ca="1">IFERROR(__xludf.DUMMYFUNCTION("""COMPUTED_VALUE"""),0)</f>
        <v>0</v>
      </c>
      <c r="W27" s="2"/>
      <c r="X27" s="2"/>
      <c r="Y27" s="3"/>
    </row>
    <row r="28" spans="1:26" ht="12" customHeight="1">
      <c r="A28" s="100" t="str">
        <f ca="1">IFERROR(__xludf.DUMMYFUNCTION("""COMPUTED_VALUE""")," 1 - 4 ")</f>
        <v xml:space="preserve"> 1 - 4 </v>
      </c>
      <c r="B28" s="91" t="str">
        <f ca="1">IFERROR(__xludf.DUMMYFUNCTION("""COMPUTED_VALUE"""),"Bauer Alison")</f>
        <v>Bauer Alison</v>
      </c>
      <c r="C28" s="92"/>
      <c r="D28" s="91" t="str">
        <f ca="1">IFERROR(__xludf.DUMMYFUNCTION("""COMPUTED_VALUE"""),"SG Eltmann")</f>
        <v>SG Eltmann</v>
      </c>
      <c r="E28" s="93" t="str">
        <f ca="1">IFERROR(__xludf.DUMMYFUNCTION("""COMPUTED_VALUE"""),"  -")</f>
        <v xml:space="preserve">  -</v>
      </c>
      <c r="F28" s="92" t="str">
        <f ca="1">IFERROR(__xludf.DUMMYFUNCTION("""COMPUTED_VALUE"""),"Scharfenstein  Jana")</f>
        <v>Scharfenstein  Jana</v>
      </c>
      <c r="G28" s="92"/>
      <c r="H28" s="92"/>
      <c r="I28" s="92"/>
      <c r="J28" s="92"/>
      <c r="K28" s="92"/>
      <c r="L28" s="82" t="str">
        <f ca="1">IFERROR(__xludf.DUMMYFUNCTION("""COMPUTED_VALUE"""),"JC Efringen-Kirchen")</f>
        <v>JC Efringen-Kirchen</v>
      </c>
      <c r="M28" s="92"/>
      <c r="N28" s="92"/>
      <c r="O28" s="92"/>
      <c r="P28" s="92"/>
      <c r="Q28" s="94">
        <f ca="1">IFERROR(__xludf.DUMMYFUNCTION("""COMPUTED_VALUE"""),0)</f>
        <v>0</v>
      </c>
      <c r="R28" s="95">
        <f ca="1">IFERROR(__xludf.DUMMYFUNCTION("""COMPUTED_VALUE"""),1)</f>
        <v>1</v>
      </c>
      <c r="S28" s="101"/>
      <c r="T28" s="97">
        <f ca="1">IFERROR(__xludf.DUMMYFUNCTION("""COMPUTED_VALUE"""),0)</f>
        <v>0</v>
      </c>
      <c r="U28" s="102"/>
      <c r="V28" s="95">
        <f ca="1">IFERROR(__xludf.DUMMYFUNCTION("""COMPUTED_VALUE"""),10)</f>
        <v>10</v>
      </c>
      <c r="W28" s="2"/>
      <c r="X28" s="2"/>
      <c r="Y28" s="3"/>
    </row>
    <row r="29" spans="1:26" ht="12" customHeight="1">
      <c r="A29" s="103" t="str">
        <f ca="1">IFERROR(__xludf.DUMMYFUNCTION("""COMPUTED_VALUE""")," 2 - 5 ")</f>
        <v xml:space="preserve"> 2 - 5 </v>
      </c>
      <c r="B29" s="104" t="str">
        <f ca="1">IFERROR(__xludf.DUMMYFUNCTION("""COMPUTED_VALUE"""),"Kodra Arjana")</f>
        <v>Kodra Arjana</v>
      </c>
      <c r="C29" s="105"/>
      <c r="D29" s="104" t="str">
        <f ca="1">IFERROR(__xludf.DUMMYFUNCTION("""COMPUTED_VALUE"""),"JC Bietigheim e.V.")</f>
        <v>JC Bietigheim e.V.</v>
      </c>
      <c r="E29" s="106" t="str">
        <f ca="1">IFERROR(__xludf.DUMMYFUNCTION("""COMPUTED_VALUE"""),"  -")</f>
        <v xml:space="preserve">  -</v>
      </c>
      <c r="F29" s="105" t="str">
        <f ca="1">IFERROR(__xludf.DUMMYFUNCTION("""COMPUTED_VALUE"""),"Schwankner Sandra")</f>
        <v>Schwankner Sandra</v>
      </c>
      <c r="G29" s="105"/>
      <c r="H29" s="105"/>
      <c r="I29" s="105"/>
      <c r="J29" s="105"/>
      <c r="K29" s="105"/>
      <c r="L29" s="107" t="str">
        <f ca="1">IFERROR(__xludf.DUMMYFUNCTION("""COMPUTED_VALUE"""),"TSV Palling")</f>
        <v>TSV Palling</v>
      </c>
      <c r="M29" s="105"/>
      <c r="N29" s="105"/>
      <c r="O29" s="105"/>
      <c r="P29" s="105"/>
      <c r="Q29" s="108">
        <f ca="1">IFERROR(__xludf.DUMMYFUNCTION("""COMPUTED_VALUE"""),1)</f>
        <v>1</v>
      </c>
      <c r="R29" s="109">
        <f ca="1">IFERROR(__xludf.DUMMYFUNCTION("""COMPUTED_VALUE"""),0)</f>
        <v>0</v>
      </c>
      <c r="S29" s="110"/>
      <c r="T29" s="111">
        <f ca="1">IFERROR(__xludf.DUMMYFUNCTION("""COMPUTED_VALUE"""),10)</f>
        <v>10</v>
      </c>
      <c r="U29" s="112"/>
      <c r="V29" s="68">
        <f ca="1">IFERROR(__xludf.DUMMYFUNCTION("""COMPUTED_VALUE"""),0)</f>
        <v>0</v>
      </c>
      <c r="W29" s="2"/>
      <c r="X29" s="2"/>
      <c r="Y29" s="3"/>
    </row>
    <row r="30" spans="1:26" ht="12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</row>
    <row r="31" spans="1:26" ht="12" customHeight="1">
      <c r="Y31" s="3"/>
    </row>
    <row r="32" spans="1:26" ht="12" customHeight="1">
      <c r="Y32" s="3"/>
    </row>
    <row r="33" spans="25:25" ht="12" customHeight="1">
      <c r="Y33" s="3"/>
    </row>
    <row r="34" spans="25:25" ht="12" customHeight="1">
      <c r="Y34" s="3"/>
    </row>
    <row r="35" spans="25:25" ht="12" customHeight="1">
      <c r="Y35" s="3"/>
    </row>
    <row r="36" spans="25:25" ht="12" customHeight="1">
      <c r="Y36" s="3"/>
    </row>
    <row r="37" spans="25:25" ht="12" customHeight="1">
      <c r="Y37" s="3"/>
    </row>
    <row r="38" spans="25:25" ht="12" customHeight="1">
      <c r="Y38" s="3"/>
    </row>
    <row r="39" spans="25:25" ht="12" customHeight="1">
      <c r="Y39" s="3"/>
    </row>
    <row r="40" spans="25:25" ht="12" customHeight="1">
      <c r="Y40" s="3"/>
    </row>
    <row r="41" spans="25:25" ht="12" customHeight="1">
      <c r="Y41" s="3"/>
    </row>
    <row r="42" spans="25:25" ht="12" customHeight="1">
      <c r="Y42" s="3"/>
    </row>
    <row r="43" spans="25:25" ht="12" customHeight="1">
      <c r="Y43" s="3"/>
    </row>
    <row r="44" spans="25:25" ht="12" customHeight="1">
      <c r="Y44" s="3"/>
    </row>
    <row r="45" spans="25:25" ht="12" customHeight="1">
      <c r="Y45" s="3"/>
    </row>
    <row r="46" spans="25:25" ht="12" customHeight="1">
      <c r="Y46" s="3"/>
    </row>
    <row r="47" spans="25:25" ht="12" customHeight="1">
      <c r="Y47" s="3"/>
    </row>
    <row r="48" spans="25:25" ht="12" customHeight="1">
      <c r="Y48" s="3"/>
    </row>
    <row r="49" spans="25:25" ht="12" customHeight="1">
      <c r="Y49" s="3"/>
    </row>
    <row r="50" spans="25:25" ht="12" customHeight="1">
      <c r="Y50" s="3"/>
    </row>
    <row r="51" spans="25:25" ht="12" customHeight="1">
      <c r="Y51" s="3"/>
    </row>
    <row r="52" spans="25:25" ht="12" customHeight="1">
      <c r="Y52" s="3"/>
    </row>
    <row r="53" spans="25:25" ht="12" customHeight="1">
      <c r="Y53" s="3"/>
    </row>
    <row r="54" spans="25:25" ht="12" customHeight="1">
      <c r="Y54" s="3"/>
    </row>
    <row r="55" spans="25:25" ht="12" customHeight="1">
      <c r="Y55" s="3"/>
    </row>
    <row r="56" spans="25:25" ht="12" customHeight="1">
      <c r="Y56" s="3"/>
    </row>
    <row r="57" spans="25:25" ht="12" customHeight="1">
      <c r="Y57" s="3"/>
    </row>
    <row r="58" spans="25:25" ht="12" customHeight="1">
      <c r="Y58" s="3"/>
    </row>
    <row r="59" spans="25:25" ht="12" customHeight="1">
      <c r="Y59" s="3"/>
    </row>
    <row r="60" spans="25:25" ht="12" customHeight="1">
      <c r="Y60" s="3"/>
    </row>
    <row r="61" spans="25:25" ht="12" customHeight="1">
      <c r="Y61" s="3"/>
    </row>
    <row r="62" spans="25:25" ht="12" customHeight="1">
      <c r="Y62" s="3"/>
    </row>
    <row r="63" spans="25:25" ht="12" customHeight="1">
      <c r="Y63" s="3"/>
    </row>
    <row r="64" spans="25:25" ht="12" customHeight="1">
      <c r="Y64" s="3"/>
    </row>
    <row r="65" spans="25:25" ht="12" customHeight="1">
      <c r="Y65" s="3"/>
    </row>
    <row r="66" spans="25:25" ht="12" customHeight="1">
      <c r="Y66" s="3"/>
    </row>
    <row r="67" spans="25:25" ht="12" customHeight="1">
      <c r="Y67" s="3"/>
    </row>
    <row r="68" spans="25:25" ht="12" customHeight="1">
      <c r="Y68" s="3"/>
    </row>
    <row r="69" spans="25:25" ht="12" customHeight="1">
      <c r="Y69" s="3"/>
    </row>
    <row r="70" spans="25:25" ht="12" customHeight="1">
      <c r="Y70" s="3"/>
    </row>
    <row r="71" spans="25:25" ht="12" customHeight="1">
      <c r="Y71" s="3"/>
    </row>
    <row r="72" spans="25:25" ht="12" customHeight="1">
      <c r="Y72" s="3"/>
    </row>
    <row r="73" spans="25:25" ht="12" customHeight="1">
      <c r="Y73" s="3"/>
    </row>
    <row r="74" spans="25:25" ht="12" customHeight="1">
      <c r="Y74" s="3"/>
    </row>
    <row r="75" spans="25:25" ht="12" customHeight="1">
      <c r="Y75" s="3"/>
    </row>
    <row r="76" spans="25:25" ht="12" customHeight="1">
      <c r="Y76" s="3"/>
    </row>
    <row r="77" spans="25:25" ht="12" customHeight="1">
      <c r="Y77" s="3"/>
    </row>
    <row r="78" spans="25:25" ht="12" customHeight="1">
      <c r="Y78" s="3"/>
    </row>
    <row r="79" spans="25:25" ht="12" customHeight="1">
      <c r="Y79" s="3"/>
    </row>
    <row r="80" spans="25:25" ht="12" customHeight="1">
      <c r="Y80" s="3"/>
    </row>
    <row r="81" spans="25:25" ht="12" customHeight="1">
      <c r="Y81" s="3"/>
    </row>
    <row r="82" spans="25:25" ht="12" customHeight="1">
      <c r="Y82" s="3"/>
    </row>
    <row r="83" spans="25:25" ht="12" customHeight="1">
      <c r="Y83" s="3"/>
    </row>
    <row r="84" spans="25:25" ht="12" customHeight="1">
      <c r="Y84" s="3"/>
    </row>
    <row r="85" spans="25:25" ht="12" customHeight="1">
      <c r="Y85" s="3"/>
    </row>
    <row r="86" spans="25:25" ht="12" customHeight="1">
      <c r="Y86" s="3"/>
    </row>
    <row r="87" spans="25:25" ht="12" customHeight="1">
      <c r="Y87" s="3"/>
    </row>
    <row r="88" spans="25:25" ht="12" customHeight="1">
      <c r="Y88" s="3"/>
    </row>
    <row r="89" spans="25:25" ht="12" customHeight="1">
      <c r="Y89" s="3"/>
    </row>
    <row r="90" spans="25:25" ht="12" customHeight="1">
      <c r="Y90" s="3"/>
    </row>
    <row r="91" spans="25:25" ht="12" customHeight="1">
      <c r="Y91" s="3"/>
    </row>
    <row r="92" spans="25:25" ht="12" customHeight="1">
      <c r="Y92" s="3"/>
    </row>
    <row r="93" spans="25:25" ht="12" customHeight="1">
      <c r="Y93" s="3"/>
    </row>
    <row r="94" spans="25:25" ht="12" customHeight="1">
      <c r="Y94" s="3"/>
    </row>
    <row r="95" spans="25:25" ht="12" customHeight="1">
      <c r="Y95" s="3"/>
    </row>
    <row r="96" spans="25:25" ht="12" customHeight="1">
      <c r="Y96" s="3"/>
    </row>
    <row r="97" spans="25:25" ht="12" customHeight="1">
      <c r="Y97" s="3"/>
    </row>
    <row r="98" spans="25:25" ht="12" customHeight="1">
      <c r="Y98" s="3"/>
    </row>
    <row r="99" spans="25:25" ht="12" customHeight="1">
      <c r="Y99" s="3"/>
    </row>
    <row r="100" spans="25:25" ht="12" customHeight="1">
      <c r="Y100" s="3"/>
    </row>
    <row r="101" spans="25:25" ht="12" customHeight="1">
      <c r="Y101" s="3"/>
    </row>
    <row r="102" spans="25:25" ht="12" customHeight="1">
      <c r="Y102" s="3"/>
    </row>
    <row r="103" spans="25:25" ht="12" customHeight="1">
      <c r="Y103" s="3"/>
    </row>
    <row r="104" spans="25:25" ht="12" customHeight="1">
      <c r="Y104" s="3"/>
    </row>
    <row r="105" spans="25:25" ht="12" customHeight="1">
      <c r="Y105" s="3"/>
    </row>
    <row r="106" spans="25:25" ht="12" customHeight="1">
      <c r="Y106" s="3"/>
    </row>
    <row r="107" spans="25:25" ht="12" customHeight="1">
      <c r="Y107" s="3"/>
    </row>
    <row r="108" spans="25:25" ht="12" customHeight="1">
      <c r="Y108" s="3"/>
    </row>
    <row r="109" spans="25:25" ht="12" customHeight="1">
      <c r="Y109" s="3"/>
    </row>
    <row r="110" spans="25:25" ht="12" customHeight="1">
      <c r="Y110" s="3"/>
    </row>
    <row r="111" spans="25:25" ht="12" customHeight="1">
      <c r="Y111" s="3"/>
    </row>
    <row r="112" spans="25:25" ht="12" customHeight="1">
      <c r="Y112" s="3"/>
    </row>
    <row r="113" spans="25:25" ht="12" customHeight="1">
      <c r="Y113" s="3"/>
    </row>
    <row r="114" spans="25:25" ht="12" customHeight="1">
      <c r="Y114" s="3"/>
    </row>
    <row r="115" spans="25:25" ht="12" customHeight="1">
      <c r="Y115" s="3"/>
    </row>
    <row r="116" spans="25:25" ht="12" customHeight="1">
      <c r="Y116" s="3"/>
    </row>
    <row r="117" spans="25:25" ht="12" customHeight="1">
      <c r="Y117" s="3"/>
    </row>
    <row r="118" spans="25:25" ht="12" customHeight="1">
      <c r="Y118" s="3"/>
    </row>
    <row r="119" spans="25:25" ht="12" customHeight="1">
      <c r="Y119" s="3"/>
    </row>
    <row r="120" spans="25:25" ht="12" customHeight="1">
      <c r="Y120" s="3"/>
    </row>
    <row r="121" spans="25:25" ht="12" customHeight="1">
      <c r="Y121" s="3"/>
    </row>
    <row r="122" spans="25:25" ht="12" customHeight="1">
      <c r="Y122" s="3"/>
    </row>
    <row r="123" spans="25:25" ht="12" customHeight="1">
      <c r="Y123" s="3"/>
    </row>
    <row r="124" spans="25:25" ht="12" customHeight="1">
      <c r="Y124" s="3"/>
    </row>
    <row r="125" spans="25:25" ht="12" customHeight="1">
      <c r="Y125" s="3"/>
    </row>
    <row r="126" spans="25:25" ht="12" customHeight="1">
      <c r="Y126" s="3"/>
    </row>
    <row r="127" spans="25:25" ht="12" customHeight="1">
      <c r="Y127" s="3"/>
    </row>
    <row r="128" spans="25:25" ht="12" customHeight="1">
      <c r="Y128" s="3"/>
    </row>
    <row r="129" spans="25:25" ht="12" customHeight="1">
      <c r="Y129" s="3"/>
    </row>
    <row r="130" spans="25:25" ht="12" customHeight="1">
      <c r="Y130" s="3"/>
    </row>
    <row r="131" spans="25:25" ht="12" customHeight="1">
      <c r="Y131" s="3"/>
    </row>
    <row r="132" spans="25:25" ht="12" customHeight="1">
      <c r="Y132" s="3"/>
    </row>
    <row r="133" spans="25:25" ht="12" customHeight="1">
      <c r="Y133" s="3"/>
    </row>
    <row r="134" spans="25:25" ht="12" customHeight="1">
      <c r="Y134" s="3"/>
    </row>
    <row r="135" spans="25:25" ht="12" customHeight="1">
      <c r="Y135" s="3"/>
    </row>
    <row r="136" spans="25:25" ht="12" customHeight="1">
      <c r="Y136" s="3"/>
    </row>
    <row r="137" spans="25:25" ht="12" customHeight="1">
      <c r="Y137" s="3"/>
    </row>
    <row r="138" spans="25:25" ht="12" customHeight="1">
      <c r="Y138" s="3"/>
    </row>
    <row r="139" spans="25:25" ht="12" customHeight="1">
      <c r="Y139" s="3"/>
    </row>
    <row r="140" spans="25:25" ht="12" customHeight="1">
      <c r="Y140" s="3"/>
    </row>
    <row r="141" spans="25:25" ht="12" customHeight="1">
      <c r="Y141" s="3"/>
    </row>
    <row r="142" spans="25:25" ht="12" customHeight="1">
      <c r="Y142" s="3"/>
    </row>
    <row r="143" spans="25:25" ht="12" customHeight="1">
      <c r="Y143" s="3"/>
    </row>
    <row r="144" spans="25:25" ht="12" customHeight="1">
      <c r="Y144" s="3"/>
    </row>
    <row r="145" spans="25:25" ht="12" customHeight="1">
      <c r="Y145" s="3"/>
    </row>
    <row r="146" spans="25:25" ht="12" customHeight="1">
      <c r="Y146" s="3"/>
    </row>
    <row r="147" spans="25:25" ht="12" customHeight="1">
      <c r="Y147" s="3"/>
    </row>
    <row r="148" spans="25:25" ht="12" customHeight="1">
      <c r="Y148" s="3"/>
    </row>
    <row r="149" spans="25:25" ht="12" customHeight="1">
      <c r="Y149" s="3"/>
    </row>
    <row r="150" spans="25:25" ht="12" customHeight="1">
      <c r="Y150" s="3"/>
    </row>
    <row r="151" spans="25:25" ht="12" customHeight="1">
      <c r="Y151" s="3"/>
    </row>
    <row r="152" spans="25:25" ht="12" customHeight="1">
      <c r="Y152" s="3"/>
    </row>
    <row r="153" spans="25:25" ht="12" customHeight="1">
      <c r="Y153" s="3"/>
    </row>
    <row r="154" spans="25:25" ht="12" customHeight="1">
      <c r="Y154" s="3"/>
    </row>
    <row r="155" spans="25:25" ht="12" customHeight="1">
      <c r="Y155" s="3"/>
    </row>
    <row r="156" spans="25:25" ht="12" customHeight="1">
      <c r="Y156" s="3"/>
    </row>
    <row r="157" spans="25:25" ht="12" customHeight="1">
      <c r="Y157" s="3"/>
    </row>
    <row r="158" spans="25:25" ht="12" customHeight="1">
      <c r="Y158" s="3"/>
    </row>
    <row r="159" spans="25:25" ht="12" customHeight="1">
      <c r="Y159" s="3"/>
    </row>
    <row r="160" spans="25:25" ht="12" customHeight="1">
      <c r="Y160" s="3"/>
    </row>
    <row r="161" spans="25:25" ht="12" customHeight="1">
      <c r="Y161" s="3"/>
    </row>
    <row r="162" spans="25:25" ht="12" customHeight="1">
      <c r="Y162" s="3"/>
    </row>
    <row r="163" spans="25:25" ht="12" customHeight="1">
      <c r="Y163" s="3"/>
    </row>
    <row r="164" spans="25:25" ht="12" customHeight="1">
      <c r="Y164" s="3"/>
    </row>
    <row r="165" spans="25:25" ht="12" customHeight="1">
      <c r="Y165" s="3"/>
    </row>
    <row r="166" spans="25:25" ht="12" customHeight="1">
      <c r="Y166" s="3"/>
    </row>
    <row r="167" spans="25:25" ht="12" customHeight="1">
      <c r="Y167" s="3"/>
    </row>
    <row r="168" spans="25:25" ht="12" customHeight="1">
      <c r="Y168" s="3"/>
    </row>
    <row r="169" spans="25:25" ht="12" customHeight="1">
      <c r="Y169" s="3"/>
    </row>
    <row r="170" spans="25:25" ht="12" customHeight="1">
      <c r="Y170" s="3"/>
    </row>
    <row r="171" spans="25:25" ht="12" customHeight="1">
      <c r="Y171" s="3"/>
    </row>
    <row r="172" spans="25:25" ht="12" customHeight="1">
      <c r="Y172" s="3"/>
    </row>
    <row r="173" spans="25:25" ht="12" customHeight="1">
      <c r="Y173" s="3"/>
    </row>
    <row r="174" spans="25:25" ht="12" customHeight="1">
      <c r="Y174" s="3"/>
    </row>
    <row r="175" spans="25:25" ht="12" customHeight="1">
      <c r="Y175" s="3"/>
    </row>
    <row r="176" spans="25:25" ht="12" customHeight="1">
      <c r="Y176" s="3"/>
    </row>
    <row r="177" spans="25:25" ht="12" customHeight="1">
      <c r="Y177" s="3"/>
    </row>
    <row r="178" spans="25:25" ht="12" customHeight="1">
      <c r="Y178" s="3"/>
    </row>
    <row r="179" spans="25:25" ht="12" customHeight="1">
      <c r="Y179" s="3"/>
    </row>
    <row r="180" spans="25:25" ht="12" customHeight="1">
      <c r="Y180" s="3"/>
    </row>
    <row r="181" spans="25:25" ht="12" customHeight="1">
      <c r="Y181" s="3"/>
    </row>
    <row r="182" spans="25:25" ht="12" customHeight="1">
      <c r="Y182" s="3"/>
    </row>
    <row r="183" spans="25:25" ht="12" customHeight="1">
      <c r="Y183" s="3"/>
    </row>
    <row r="184" spans="25:25" ht="12" customHeight="1">
      <c r="Y184" s="3"/>
    </row>
    <row r="185" spans="25:25" ht="12" customHeight="1">
      <c r="Y185" s="3"/>
    </row>
    <row r="186" spans="25:25" ht="12" customHeight="1">
      <c r="Y186" s="3"/>
    </row>
    <row r="187" spans="25:25" ht="12" customHeight="1">
      <c r="Y187" s="3"/>
    </row>
    <row r="188" spans="25:25" ht="12" customHeight="1">
      <c r="Y188" s="3"/>
    </row>
    <row r="189" spans="25:25" ht="12" customHeight="1">
      <c r="Y189" s="3"/>
    </row>
    <row r="190" spans="25:25" ht="12" customHeight="1">
      <c r="Y190" s="3"/>
    </row>
    <row r="191" spans="25:25" ht="12" customHeight="1">
      <c r="Y191" s="3"/>
    </row>
    <row r="192" spans="25:25" ht="12" customHeight="1">
      <c r="Y192" s="3"/>
    </row>
    <row r="193" spans="25:25" ht="12" customHeight="1">
      <c r="Y193" s="3"/>
    </row>
    <row r="194" spans="25:25" ht="12" customHeight="1">
      <c r="Y194" s="3"/>
    </row>
    <row r="195" spans="25:25" ht="12" customHeight="1">
      <c r="Y195" s="3"/>
    </row>
    <row r="196" spans="25:25" ht="12" customHeight="1">
      <c r="Y196" s="3"/>
    </row>
    <row r="197" spans="25:25" ht="12" customHeight="1">
      <c r="Y197" s="3"/>
    </row>
    <row r="198" spans="25:25" ht="12" customHeight="1">
      <c r="Y198" s="3"/>
    </row>
    <row r="199" spans="25:25" ht="12" customHeight="1">
      <c r="Y199" s="3"/>
    </row>
    <row r="200" spans="25:25" ht="12" customHeight="1">
      <c r="Y200" s="3"/>
    </row>
    <row r="201" spans="25:25" ht="12" customHeight="1">
      <c r="Y201" s="3"/>
    </row>
    <row r="202" spans="25:25" ht="12" customHeight="1">
      <c r="Y202" s="3"/>
    </row>
    <row r="203" spans="25:25" ht="12" customHeight="1">
      <c r="Y203" s="3"/>
    </row>
    <row r="204" spans="25:25" ht="12" customHeight="1">
      <c r="Y204" s="3"/>
    </row>
    <row r="205" spans="25:25" ht="12" customHeight="1">
      <c r="Y205" s="3"/>
    </row>
    <row r="206" spans="25:25" ht="12" customHeight="1">
      <c r="Y206" s="3"/>
    </row>
    <row r="207" spans="25:25" ht="12" customHeight="1">
      <c r="Y207" s="3"/>
    </row>
    <row r="208" spans="25:25" ht="12" customHeight="1">
      <c r="Y208" s="3"/>
    </row>
    <row r="209" spans="25:25" ht="12" customHeight="1">
      <c r="Y209" s="3"/>
    </row>
    <row r="210" spans="25:25" ht="12" customHeight="1">
      <c r="Y210" s="3"/>
    </row>
    <row r="211" spans="25:25" ht="12" customHeight="1">
      <c r="Y211" s="3"/>
    </row>
    <row r="212" spans="25:25" ht="12" customHeight="1">
      <c r="Y212" s="3"/>
    </row>
    <row r="213" spans="25:25" ht="12" customHeight="1">
      <c r="Y213" s="3"/>
    </row>
    <row r="214" spans="25:25" ht="12" customHeight="1">
      <c r="Y214" s="3"/>
    </row>
    <row r="215" spans="25:25" ht="12" customHeight="1">
      <c r="Y215" s="3"/>
    </row>
    <row r="216" spans="25:25" ht="12" customHeight="1">
      <c r="Y216" s="3"/>
    </row>
    <row r="217" spans="25:25" ht="12" customHeight="1">
      <c r="Y217" s="3"/>
    </row>
    <row r="218" spans="25:25" ht="12" customHeight="1">
      <c r="Y218" s="3"/>
    </row>
    <row r="219" spans="25:25" ht="12" customHeight="1">
      <c r="Y219" s="3"/>
    </row>
    <row r="220" spans="25:25" ht="12" customHeight="1">
      <c r="Y220" s="3"/>
    </row>
    <row r="221" spans="25:25" ht="12" customHeight="1">
      <c r="Y221" s="3"/>
    </row>
    <row r="222" spans="25:25" ht="12" customHeight="1">
      <c r="Y222" s="3"/>
    </row>
    <row r="223" spans="25:25" ht="12" customHeight="1">
      <c r="Y223" s="3"/>
    </row>
    <row r="224" spans="25:25" ht="12" customHeight="1">
      <c r="Y224" s="3"/>
    </row>
    <row r="225" spans="25:25" ht="12" customHeight="1">
      <c r="Y225" s="3"/>
    </row>
    <row r="226" spans="25:25" ht="12" customHeight="1">
      <c r="Y226" s="3"/>
    </row>
    <row r="227" spans="25:25" ht="12" customHeight="1">
      <c r="Y227" s="3"/>
    </row>
    <row r="228" spans="25:25" ht="12" customHeight="1">
      <c r="Y228" s="3"/>
    </row>
    <row r="229" spans="25:25" ht="12" customHeight="1">
      <c r="Y229" s="3"/>
    </row>
    <row r="230" spans="25:25" ht="12" customHeight="1">
      <c r="Y230" s="3"/>
    </row>
    <row r="231" spans="25:25" ht="12" customHeight="1">
      <c r="Y231" s="3"/>
    </row>
    <row r="232" spans="25:25" ht="12" customHeight="1">
      <c r="Y232" s="3"/>
    </row>
    <row r="233" spans="25:25" ht="12" customHeight="1">
      <c r="Y233" s="3"/>
    </row>
    <row r="234" spans="25:25" ht="12" customHeight="1">
      <c r="Y234" s="3"/>
    </row>
    <row r="235" spans="25:25" ht="12" customHeight="1">
      <c r="Y235" s="3"/>
    </row>
    <row r="236" spans="25:25" ht="12" customHeight="1">
      <c r="Y236" s="3"/>
    </row>
    <row r="237" spans="25:25" ht="12" customHeight="1">
      <c r="Y237" s="3"/>
    </row>
    <row r="238" spans="25:25" ht="12" customHeight="1">
      <c r="Y238" s="3"/>
    </row>
    <row r="239" spans="25:25" ht="12" customHeight="1">
      <c r="Y239" s="3"/>
    </row>
    <row r="240" spans="25:25" ht="12" customHeight="1">
      <c r="Y240" s="3"/>
    </row>
    <row r="241" spans="25:25" ht="12" customHeight="1">
      <c r="Y241" s="3"/>
    </row>
    <row r="242" spans="25:25" ht="12" customHeight="1">
      <c r="Y242" s="3"/>
    </row>
    <row r="243" spans="25:25" ht="12" customHeight="1">
      <c r="Y243" s="3"/>
    </row>
    <row r="244" spans="25:25" ht="12" customHeight="1">
      <c r="Y244" s="3"/>
    </row>
    <row r="245" spans="25:25" ht="12" customHeight="1">
      <c r="Y245" s="3"/>
    </row>
    <row r="246" spans="25:25" ht="12" customHeight="1">
      <c r="Y246" s="3"/>
    </row>
    <row r="247" spans="25:25" ht="12" customHeight="1">
      <c r="Y247" s="3"/>
    </row>
    <row r="248" spans="25:25" ht="12" customHeight="1">
      <c r="Y248" s="3"/>
    </row>
    <row r="249" spans="25:25" ht="12" customHeight="1">
      <c r="Y249" s="3"/>
    </row>
    <row r="250" spans="25:25" ht="12" customHeight="1">
      <c r="Y250" s="3"/>
    </row>
    <row r="251" spans="25:25" ht="12" customHeight="1">
      <c r="Y251" s="3"/>
    </row>
    <row r="252" spans="25:25" ht="12" customHeight="1">
      <c r="Y252" s="3"/>
    </row>
    <row r="253" spans="25:25" ht="12" customHeight="1">
      <c r="Y253" s="3"/>
    </row>
    <row r="254" spans="25:25" ht="12" customHeight="1">
      <c r="Y254" s="3"/>
    </row>
    <row r="255" spans="25:25" ht="12" customHeight="1">
      <c r="Y255" s="3"/>
    </row>
    <row r="256" spans="25:25" ht="12" customHeight="1">
      <c r="Y256" s="3"/>
    </row>
    <row r="257" spans="25:25" ht="12" customHeight="1">
      <c r="Y257" s="3"/>
    </row>
    <row r="258" spans="25:25" ht="12" customHeight="1">
      <c r="Y258" s="3"/>
    </row>
    <row r="259" spans="25:25" ht="12" customHeight="1">
      <c r="Y259" s="3"/>
    </row>
    <row r="260" spans="25:25" ht="12" customHeight="1">
      <c r="Y260" s="3"/>
    </row>
    <row r="261" spans="25:25" ht="12" customHeight="1">
      <c r="Y261" s="3"/>
    </row>
    <row r="262" spans="25:25" ht="12" customHeight="1">
      <c r="Y262" s="3"/>
    </row>
    <row r="263" spans="25:25" ht="12" customHeight="1">
      <c r="Y263" s="3"/>
    </row>
    <row r="264" spans="25:25" ht="12" customHeight="1">
      <c r="Y264" s="3"/>
    </row>
    <row r="265" spans="25:25" ht="12" customHeight="1">
      <c r="Y265" s="3"/>
    </row>
    <row r="266" spans="25:25" ht="12" customHeight="1">
      <c r="Y266" s="3"/>
    </row>
    <row r="267" spans="25:25" ht="12" customHeight="1">
      <c r="Y267" s="3"/>
    </row>
    <row r="268" spans="25:25" ht="12" customHeight="1">
      <c r="Y268" s="3"/>
    </row>
    <row r="269" spans="25:25" ht="12" customHeight="1">
      <c r="Y269" s="3"/>
    </row>
    <row r="270" spans="25:25" ht="12" customHeight="1">
      <c r="Y270" s="3"/>
    </row>
    <row r="271" spans="25:25" ht="12" customHeight="1">
      <c r="Y271" s="3"/>
    </row>
    <row r="272" spans="25:25" ht="12" customHeight="1">
      <c r="Y272" s="3"/>
    </row>
    <row r="273" spans="25:25" ht="12" customHeight="1">
      <c r="Y273" s="3"/>
    </row>
    <row r="274" spans="25:25" ht="12" customHeight="1">
      <c r="Y274" s="3"/>
    </row>
    <row r="275" spans="25:25" ht="12" customHeight="1">
      <c r="Y275" s="3"/>
    </row>
    <row r="276" spans="25:25" ht="12" customHeight="1">
      <c r="Y276" s="3"/>
    </row>
    <row r="277" spans="25:25" ht="12" customHeight="1">
      <c r="Y277" s="3"/>
    </row>
    <row r="278" spans="25:25" ht="12" customHeight="1">
      <c r="Y278" s="3"/>
    </row>
    <row r="279" spans="25:25" ht="12" customHeight="1">
      <c r="Y279" s="3"/>
    </row>
    <row r="280" spans="25:25" ht="12" customHeight="1">
      <c r="Y280" s="3"/>
    </row>
    <row r="281" spans="25:25" ht="12" customHeight="1">
      <c r="Y281" s="3"/>
    </row>
    <row r="282" spans="25:25" ht="12" customHeight="1">
      <c r="Y282" s="3"/>
    </row>
    <row r="283" spans="25:25" ht="12" customHeight="1">
      <c r="Y283" s="3"/>
    </row>
    <row r="284" spans="25:25" ht="12" customHeight="1">
      <c r="Y284" s="3"/>
    </row>
    <row r="285" spans="25:25" ht="12" customHeight="1">
      <c r="Y285" s="3"/>
    </row>
    <row r="286" spans="25:25" ht="12" customHeight="1">
      <c r="Y286" s="3"/>
    </row>
    <row r="287" spans="25:25" ht="12" customHeight="1">
      <c r="Y287" s="3"/>
    </row>
    <row r="288" spans="25:25" ht="12" customHeight="1">
      <c r="Y288" s="3"/>
    </row>
    <row r="289" spans="25:25" ht="12" customHeight="1">
      <c r="Y289" s="3"/>
    </row>
    <row r="290" spans="25:25" ht="12" customHeight="1">
      <c r="Y290" s="3"/>
    </row>
    <row r="291" spans="25:25" ht="12" customHeight="1">
      <c r="Y291" s="3"/>
    </row>
    <row r="292" spans="25:25" ht="12" customHeight="1">
      <c r="Y292" s="3"/>
    </row>
    <row r="293" spans="25:25" ht="12" customHeight="1">
      <c r="Y293" s="3"/>
    </row>
    <row r="294" spans="25:25" ht="12" customHeight="1">
      <c r="Y294" s="3"/>
    </row>
    <row r="295" spans="25:25" ht="12" customHeight="1">
      <c r="Y295" s="3"/>
    </row>
    <row r="296" spans="25:25" ht="12" customHeight="1">
      <c r="Y296" s="3"/>
    </row>
    <row r="297" spans="25:25" ht="12" customHeight="1">
      <c r="Y297" s="3"/>
    </row>
    <row r="298" spans="25:25" ht="12" customHeight="1">
      <c r="Y298" s="3"/>
    </row>
    <row r="299" spans="25:25" ht="12" customHeight="1">
      <c r="Y299" s="3"/>
    </row>
    <row r="300" spans="25:25" ht="12" customHeight="1">
      <c r="Y300" s="3"/>
    </row>
    <row r="301" spans="25:25" ht="12" customHeight="1">
      <c r="Y301" s="3"/>
    </row>
    <row r="302" spans="25:25" ht="12" customHeight="1">
      <c r="Y302" s="3"/>
    </row>
    <row r="303" spans="25:25" ht="12" customHeight="1">
      <c r="Y303" s="3"/>
    </row>
    <row r="304" spans="25:25" ht="12" customHeight="1">
      <c r="Y304" s="3"/>
    </row>
    <row r="305" spans="25:25" ht="12" customHeight="1">
      <c r="Y305" s="3"/>
    </row>
    <row r="306" spans="25:25" ht="12" customHeight="1">
      <c r="Y306" s="3"/>
    </row>
    <row r="307" spans="25:25" ht="12" customHeight="1">
      <c r="Y307" s="3"/>
    </row>
    <row r="308" spans="25:25" ht="12" customHeight="1">
      <c r="Y308" s="3"/>
    </row>
    <row r="309" spans="25:25" ht="12" customHeight="1">
      <c r="Y309" s="3"/>
    </row>
    <row r="310" spans="25:25" ht="12" customHeight="1">
      <c r="Y310" s="3"/>
    </row>
    <row r="311" spans="25:25" ht="12" customHeight="1">
      <c r="Y311" s="3"/>
    </row>
    <row r="312" spans="25:25" ht="12" customHeight="1">
      <c r="Y312" s="3"/>
    </row>
    <row r="313" spans="25:25" ht="12" customHeight="1">
      <c r="Y313" s="3"/>
    </row>
    <row r="314" spans="25:25" ht="12" customHeight="1">
      <c r="Y314" s="3"/>
    </row>
    <row r="315" spans="25:25" ht="12" customHeight="1">
      <c r="Y315" s="3"/>
    </row>
    <row r="316" spans="25:25" ht="12" customHeight="1">
      <c r="Y316" s="3"/>
    </row>
    <row r="317" spans="25:25" ht="12" customHeight="1">
      <c r="Y317" s="3"/>
    </row>
    <row r="318" spans="25:25" ht="12" customHeight="1">
      <c r="Y318" s="3"/>
    </row>
    <row r="319" spans="25:25" ht="12" customHeight="1">
      <c r="Y319" s="3"/>
    </row>
    <row r="320" spans="25:25" ht="12" customHeight="1">
      <c r="Y320" s="3"/>
    </row>
    <row r="321" spans="25:25" ht="12" customHeight="1">
      <c r="Y321" s="3"/>
    </row>
    <row r="322" spans="25:25" ht="12" customHeight="1">
      <c r="Y322" s="3"/>
    </row>
    <row r="323" spans="25:25" ht="12" customHeight="1">
      <c r="Y323" s="3"/>
    </row>
    <row r="324" spans="25:25" ht="12" customHeight="1">
      <c r="Y324" s="3"/>
    </row>
    <row r="325" spans="25:25" ht="12" customHeight="1">
      <c r="Y325" s="3"/>
    </row>
    <row r="326" spans="25:25" ht="12" customHeight="1">
      <c r="Y326" s="3"/>
    </row>
    <row r="327" spans="25:25" ht="12" customHeight="1">
      <c r="Y327" s="3"/>
    </row>
    <row r="328" spans="25:25" ht="12" customHeight="1">
      <c r="Y328" s="3"/>
    </row>
    <row r="329" spans="25:25" ht="12" customHeight="1">
      <c r="Y329" s="3"/>
    </row>
    <row r="330" spans="25:25" ht="12" customHeight="1">
      <c r="Y330" s="3"/>
    </row>
    <row r="331" spans="25:25" ht="12" customHeight="1">
      <c r="Y331" s="3"/>
    </row>
    <row r="332" spans="25:25" ht="12" customHeight="1">
      <c r="Y332" s="3"/>
    </row>
    <row r="333" spans="25:25" ht="12" customHeight="1">
      <c r="Y333" s="3"/>
    </row>
    <row r="334" spans="25:25" ht="12" customHeight="1">
      <c r="Y334" s="3"/>
    </row>
    <row r="335" spans="25:25" ht="12" customHeight="1">
      <c r="Y335" s="3"/>
    </row>
    <row r="336" spans="25:25" ht="12" customHeight="1">
      <c r="Y336" s="3"/>
    </row>
    <row r="337" spans="25:25" ht="12" customHeight="1">
      <c r="Y337" s="3"/>
    </row>
    <row r="338" spans="25:25" ht="12" customHeight="1">
      <c r="Y338" s="3"/>
    </row>
    <row r="339" spans="25:25" ht="12" customHeight="1">
      <c r="Y339" s="3"/>
    </row>
    <row r="340" spans="25:25" ht="12" customHeight="1">
      <c r="Y340" s="3"/>
    </row>
    <row r="341" spans="25:25" ht="12" customHeight="1">
      <c r="Y341" s="3"/>
    </row>
    <row r="342" spans="25:25" ht="12" customHeight="1">
      <c r="Y342" s="3"/>
    </row>
    <row r="343" spans="25:25" ht="12" customHeight="1">
      <c r="Y343" s="3"/>
    </row>
    <row r="344" spans="25:25" ht="12" customHeight="1">
      <c r="Y344" s="3"/>
    </row>
    <row r="345" spans="25:25" ht="12" customHeight="1">
      <c r="Y345" s="3"/>
    </row>
    <row r="346" spans="25:25" ht="12" customHeight="1">
      <c r="Y346" s="3"/>
    </row>
    <row r="347" spans="25:25" ht="12" customHeight="1">
      <c r="Y347" s="3"/>
    </row>
    <row r="348" spans="25:25" ht="12" customHeight="1">
      <c r="Y348" s="3"/>
    </row>
    <row r="349" spans="25:25" ht="12" customHeight="1">
      <c r="Y349" s="3"/>
    </row>
    <row r="350" spans="25:25" ht="12" customHeight="1">
      <c r="Y350" s="3"/>
    </row>
    <row r="351" spans="25:25" ht="12" customHeight="1">
      <c r="Y351" s="3"/>
    </row>
    <row r="352" spans="25:25" ht="12" customHeight="1">
      <c r="Y352" s="3"/>
    </row>
    <row r="353" spans="25:25" ht="12" customHeight="1">
      <c r="Y353" s="3"/>
    </row>
    <row r="354" spans="25:25" ht="12" customHeight="1">
      <c r="Y354" s="3"/>
    </row>
    <row r="355" spans="25:25" ht="12" customHeight="1">
      <c r="Y355" s="3"/>
    </row>
    <row r="356" spans="25:25" ht="12" customHeight="1">
      <c r="Y356" s="3"/>
    </row>
    <row r="357" spans="25:25" ht="12" customHeight="1">
      <c r="Y357" s="3"/>
    </row>
    <row r="358" spans="25:25" ht="12" customHeight="1">
      <c r="Y358" s="3"/>
    </row>
    <row r="359" spans="25:25" ht="12" customHeight="1">
      <c r="Y359" s="3"/>
    </row>
    <row r="360" spans="25:25" ht="12" customHeight="1">
      <c r="Y360" s="3"/>
    </row>
    <row r="361" spans="25:25" ht="12" customHeight="1">
      <c r="Y361" s="3"/>
    </row>
    <row r="362" spans="25:25" ht="12" customHeight="1">
      <c r="Y362" s="3"/>
    </row>
    <row r="363" spans="25:25" ht="12" customHeight="1">
      <c r="Y363" s="3"/>
    </row>
    <row r="364" spans="25:25" ht="12" customHeight="1">
      <c r="Y364" s="3"/>
    </row>
    <row r="365" spans="25:25" ht="12" customHeight="1">
      <c r="Y365" s="3"/>
    </row>
    <row r="366" spans="25:25" ht="12" customHeight="1">
      <c r="Y366" s="3"/>
    </row>
    <row r="367" spans="25:25" ht="12" customHeight="1">
      <c r="Y367" s="3"/>
    </row>
    <row r="368" spans="25:25" ht="12" customHeight="1">
      <c r="Y368" s="3"/>
    </row>
    <row r="369" spans="25:25" ht="12" customHeight="1">
      <c r="Y369" s="3"/>
    </row>
    <row r="370" spans="25:25" ht="12" customHeight="1">
      <c r="Y370" s="3"/>
    </row>
    <row r="371" spans="25:25" ht="12" customHeight="1">
      <c r="Y371" s="3"/>
    </row>
    <row r="372" spans="25:25" ht="12" customHeight="1">
      <c r="Y372" s="3"/>
    </row>
    <row r="373" spans="25:25" ht="12" customHeight="1">
      <c r="Y373" s="3"/>
    </row>
    <row r="374" spans="25:25" ht="12" customHeight="1">
      <c r="Y374" s="3"/>
    </row>
    <row r="375" spans="25:25" ht="12" customHeight="1">
      <c r="Y375" s="3"/>
    </row>
    <row r="376" spans="25:25" ht="12" customHeight="1">
      <c r="Y376" s="3"/>
    </row>
    <row r="377" spans="25:25" ht="12" customHeight="1">
      <c r="Y377" s="3"/>
    </row>
    <row r="378" spans="25:25" ht="12" customHeight="1">
      <c r="Y378" s="3"/>
    </row>
    <row r="379" spans="25:25" ht="12" customHeight="1">
      <c r="Y379" s="3"/>
    </row>
    <row r="380" spans="25:25" ht="12" customHeight="1">
      <c r="Y380" s="3"/>
    </row>
    <row r="381" spans="25:25" ht="12" customHeight="1">
      <c r="Y381" s="3"/>
    </row>
    <row r="382" spans="25:25" ht="12" customHeight="1">
      <c r="Y382" s="3"/>
    </row>
    <row r="383" spans="25:25" ht="12" customHeight="1">
      <c r="Y383" s="3"/>
    </row>
    <row r="384" spans="25:25" ht="12" customHeight="1">
      <c r="Y384" s="3"/>
    </row>
    <row r="385" spans="25:25" ht="12" customHeight="1">
      <c r="Y385" s="3"/>
    </row>
    <row r="386" spans="25:25" ht="12" customHeight="1">
      <c r="Y386" s="3"/>
    </row>
    <row r="387" spans="25:25" ht="12" customHeight="1">
      <c r="Y387" s="3"/>
    </row>
    <row r="388" spans="25:25" ht="12" customHeight="1">
      <c r="Y388" s="3"/>
    </row>
    <row r="389" spans="25:25" ht="12" customHeight="1">
      <c r="Y389" s="3"/>
    </row>
    <row r="390" spans="25:25" ht="12" customHeight="1">
      <c r="Y390" s="3"/>
    </row>
    <row r="391" spans="25:25" ht="12" customHeight="1">
      <c r="Y391" s="3"/>
    </row>
    <row r="392" spans="25:25" ht="12" customHeight="1">
      <c r="Y392" s="3"/>
    </row>
    <row r="393" spans="25:25" ht="12" customHeight="1">
      <c r="Y393" s="3"/>
    </row>
    <row r="394" spans="25:25" ht="12" customHeight="1">
      <c r="Y394" s="3"/>
    </row>
    <row r="395" spans="25:25" ht="12" customHeight="1">
      <c r="Y395" s="3"/>
    </row>
    <row r="396" spans="25:25" ht="12" customHeight="1">
      <c r="Y396" s="3"/>
    </row>
    <row r="397" spans="25:25" ht="12" customHeight="1">
      <c r="Y397" s="3"/>
    </row>
    <row r="398" spans="25:25" ht="12" customHeight="1">
      <c r="Y398" s="3"/>
    </row>
    <row r="399" spans="25:25" ht="12" customHeight="1">
      <c r="Y399" s="3"/>
    </row>
    <row r="400" spans="25:25" ht="12" customHeight="1">
      <c r="Y400" s="3"/>
    </row>
    <row r="401" spans="25:25" ht="12" customHeight="1">
      <c r="Y401" s="3"/>
    </row>
    <row r="402" spans="25:25" ht="12" customHeight="1">
      <c r="Y402" s="3"/>
    </row>
    <row r="403" spans="25:25" ht="12" customHeight="1">
      <c r="Y403" s="3"/>
    </row>
    <row r="404" spans="25:25" ht="12" customHeight="1">
      <c r="Y404" s="3"/>
    </row>
    <row r="405" spans="25:25" ht="12" customHeight="1">
      <c r="Y405" s="3"/>
    </row>
    <row r="406" spans="25:25" ht="12" customHeight="1">
      <c r="Y406" s="3"/>
    </row>
    <row r="407" spans="25:25" ht="12" customHeight="1">
      <c r="Y407" s="3"/>
    </row>
    <row r="408" spans="25:25" ht="12" customHeight="1">
      <c r="Y408" s="3"/>
    </row>
    <row r="409" spans="25:25" ht="12" customHeight="1">
      <c r="Y409" s="3"/>
    </row>
    <row r="410" spans="25:25" ht="12" customHeight="1">
      <c r="Y410" s="3"/>
    </row>
    <row r="411" spans="25:25" ht="12" customHeight="1">
      <c r="Y411" s="3"/>
    </row>
    <row r="412" spans="25:25" ht="12" customHeight="1">
      <c r="Y412" s="3"/>
    </row>
    <row r="413" spans="25:25" ht="12" customHeight="1">
      <c r="Y413" s="3"/>
    </row>
    <row r="414" spans="25:25" ht="12" customHeight="1">
      <c r="Y414" s="3"/>
    </row>
    <row r="415" spans="25:25" ht="12" customHeight="1">
      <c r="Y415" s="3"/>
    </row>
    <row r="416" spans="25:25" ht="12" customHeight="1">
      <c r="Y416" s="3"/>
    </row>
    <row r="417" spans="25:25" ht="12" customHeight="1">
      <c r="Y417" s="3"/>
    </row>
    <row r="418" spans="25:25" ht="12" customHeight="1">
      <c r="Y418" s="3"/>
    </row>
    <row r="419" spans="25:25" ht="12" customHeight="1">
      <c r="Y419" s="3"/>
    </row>
    <row r="420" spans="25:25" ht="12" customHeight="1">
      <c r="Y420" s="3"/>
    </row>
    <row r="421" spans="25:25" ht="12" customHeight="1">
      <c r="Y421" s="3"/>
    </row>
    <row r="422" spans="25:25" ht="12" customHeight="1">
      <c r="Y422" s="3"/>
    </row>
    <row r="423" spans="25:25" ht="12" customHeight="1">
      <c r="Y423" s="3"/>
    </row>
    <row r="424" spans="25:25" ht="12" customHeight="1">
      <c r="Y424" s="3"/>
    </row>
    <row r="425" spans="25:25" ht="12" customHeight="1">
      <c r="Y425" s="3"/>
    </row>
    <row r="426" spans="25:25" ht="12" customHeight="1">
      <c r="Y426" s="3"/>
    </row>
    <row r="427" spans="25:25" ht="12" customHeight="1">
      <c r="Y427" s="3"/>
    </row>
    <row r="428" spans="25:25" ht="12" customHeight="1">
      <c r="Y428" s="3"/>
    </row>
    <row r="429" spans="25:25" ht="12" customHeight="1">
      <c r="Y429" s="3"/>
    </row>
    <row r="430" spans="25:25" ht="12" customHeight="1">
      <c r="Y430" s="3"/>
    </row>
    <row r="431" spans="25:25" ht="12" customHeight="1">
      <c r="Y431" s="3"/>
    </row>
    <row r="432" spans="25:25" ht="12" customHeight="1">
      <c r="Y432" s="3"/>
    </row>
    <row r="433" spans="25:25" ht="12" customHeight="1">
      <c r="Y433" s="3"/>
    </row>
    <row r="434" spans="25:25" ht="12" customHeight="1">
      <c r="Y434" s="3"/>
    </row>
    <row r="435" spans="25:25" ht="12" customHeight="1">
      <c r="Y435" s="3"/>
    </row>
    <row r="436" spans="25:25" ht="12" customHeight="1">
      <c r="Y436" s="3"/>
    </row>
    <row r="437" spans="25:25" ht="12" customHeight="1">
      <c r="Y437" s="3"/>
    </row>
    <row r="438" spans="25:25" ht="12" customHeight="1">
      <c r="Y438" s="3"/>
    </row>
    <row r="439" spans="25:25" ht="12" customHeight="1">
      <c r="Y439" s="3"/>
    </row>
    <row r="440" spans="25:25" ht="12" customHeight="1">
      <c r="Y440" s="3"/>
    </row>
    <row r="441" spans="25:25" ht="12" customHeight="1">
      <c r="Y441" s="3"/>
    </row>
    <row r="442" spans="25:25" ht="12" customHeight="1">
      <c r="Y442" s="3"/>
    </row>
    <row r="443" spans="25:25" ht="12" customHeight="1">
      <c r="Y443" s="3"/>
    </row>
    <row r="444" spans="25:25" ht="12" customHeight="1">
      <c r="Y444" s="3"/>
    </row>
    <row r="445" spans="25:25" ht="12" customHeight="1">
      <c r="Y445" s="3"/>
    </row>
    <row r="446" spans="25:25" ht="12" customHeight="1">
      <c r="Y446" s="3"/>
    </row>
    <row r="447" spans="25:25" ht="12" customHeight="1">
      <c r="Y447" s="3"/>
    </row>
    <row r="448" spans="25:25" ht="12" customHeight="1">
      <c r="Y448" s="3"/>
    </row>
    <row r="449" spans="25:25" ht="12" customHeight="1">
      <c r="Y449" s="3"/>
    </row>
    <row r="450" spans="25:25" ht="12" customHeight="1">
      <c r="Y450" s="3"/>
    </row>
    <row r="451" spans="25:25" ht="12" customHeight="1">
      <c r="Y451" s="3"/>
    </row>
    <row r="452" spans="25:25" ht="12" customHeight="1">
      <c r="Y452" s="3"/>
    </row>
    <row r="453" spans="25:25" ht="12" customHeight="1">
      <c r="Y453" s="3"/>
    </row>
    <row r="454" spans="25:25" ht="12" customHeight="1">
      <c r="Y454" s="3"/>
    </row>
    <row r="455" spans="25:25" ht="12" customHeight="1">
      <c r="Y455" s="3"/>
    </row>
    <row r="456" spans="25:25" ht="12" customHeight="1">
      <c r="Y456" s="3"/>
    </row>
    <row r="457" spans="25:25" ht="12" customHeight="1">
      <c r="Y457" s="3"/>
    </row>
    <row r="458" spans="25:25" ht="12" customHeight="1">
      <c r="Y458" s="3"/>
    </row>
    <row r="459" spans="25:25" ht="12" customHeight="1">
      <c r="Y459" s="3"/>
    </row>
    <row r="460" spans="25:25" ht="12" customHeight="1">
      <c r="Y460" s="3"/>
    </row>
    <row r="461" spans="25:25" ht="12" customHeight="1">
      <c r="Y461" s="3"/>
    </row>
    <row r="462" spans="25:25" ht="12" customHeight="1">
      <c r="Y462" s="3"/>
    </row>
    <row r="463" spans="25:25" ht="12" customHeight="1">
      <c r="Y463" s="3"/>
    </row>
    <row r="464" spans="25:25" ht="12" customHeight="1">
      <c r="Y464" s="3"/>
    </row>
    <row r="465" spans="25:25" ht="12" customHeight="1">
      <c r="Y465" s="3"/>
    </row>
    <row r="466" spans="25:25" ht="12" customHeight="1">
      <c r="Y466" s="3"/>
    </row>
    <row r="467" spans="25:25" ht="12" customHeight="1">
      <c r="Y467" s="3"/>
    </row>
    <row r="468" spans="25:25" ht="12" customHeight="1">
      <c r="Y468" s="3"/>
    </row>
    <row r="469" spans="25:25" ht="12" customHeight="1">
      <c r="Y469" s="3"/>
    </row>
    <row r="470" spans="25:25" ht="12" customHeight="1">
      <c r="Y470" s="3"/>
    </row>
    <row r="471" spans="25:25" ht="12" customHeight="1">
      <c r="Y471" s="3"/>
    </row>
    <row r="472" spans="25:25" ht="12" customHeight="1">
      <c r="Y472" s="3"/>
    </row>
    <row r="473" spans="25:25" ht="12" customHeight="1">
      <c r="Y473" s="3"/>
    </row>
    <row r="474" spans="25:25" ht="12" customHeight="1">
      <c r="Y474" s="3"/>
    </row>
    <row r="475" spans="25:25" ht="12" customHeight="1">
      <c r="Y475" s="3"/>
    </row>
    <row r="476" spans="25:25" ht="12" customHeight="1">
      <c r="Y476" s="3"/>
    </row>
    <row r="477" spans="25:25" ht="12" customHeight="1">
      <c r="Y477" s="3"/>
    </row>
    <row r="478" spans="25:25" ht="12" customHeight="1">
      <c r="Y478" s="3"/>
    </row>
    <row r="479" spans="25:25" ht="12" customHeight="1">
      <c r="Y479" s="3"/>
    </row>
    <row r="480" spans="25:25" ht="12" customHeight="1">
      <c r="Y480" s="3"/>
    </row>
    <row r="481" spans="25:25" ht="12" customHeight="1">
      <c r="Y481" s="3"/>
    </row>
    <row r="482" spans="25:25" ht="12" customHeight="1">
      <c r="Y482" s="3"/>
    </row>
    <row r="483" spans="25:25" ht="12" customHeight="1">
      <c r="Y483" s="3"/>
    </row>
    <row r="484" spans="25:25" ht="12" customHeight="1">
      <c r="Y484" s="3"/>
    </row>
    <row r="485" spans="25:25" ht="12" customHeight="1">
      <c r="Y485" s="3"/>
    </row>
    <row r="486" spans="25:25" ht="12" customHeight="1">
      <c r="Y486" s="3"/>
    </row>
    <row r="487" spans="25:25" ht="12" customHeight="1">
      <c r="Y487" s="3"/>
    </row>
    <row r="488" spans="25:25" ht="12" customHeight="1">
      <c r="Y488" s="3"/>
    </row>
    <row r="489" spans="25:25" ht="12" customHeight="1">
      <c r="Y489" s="3"/>
    </row>
    <row r="490" spans="25:25" ht="12" customHeight="1">
      <c r="Y490" s="3"/>
    </row>
    <row r="491" spans="25:25" ht="12" customHeight="1">
      <c r="Y491" s="3"/>
    </row>
    <row r="492" spans="25:25" ht="12" customHeight="1">
      <c r="Y492" s="3"/>
    </row>
    <row r="493" spans="25:25" ht="12" customHeight="1">
      <c r="Y493" s="3"/>
    </row>
    <row r="494" spans="25:25" ht="12" customHeight="1">
      <c r="Y494" s="3"/>
    </row>
    <row r="495" spans="25:25" ht="12" customHeight="1">
      <c r="Y495" s="3"/>
    </row>
    <row r="496" spans="25:25" ht="12" customHeight="1">
      <c r="Y496" s="3"/>
    </row>
    <row r="497" spans="25:25" ht="12" customHeight="1">
      <c r="Y497" s="3"/>
    </row>
    <row r="498" spans="25:25" ht="12" customHeight="1">
      <c r="Y498" s="3"/>
    </row>
    <row r="499" spans="25:25" ht="12" customHeight="1">
      <c r="Y499" s="3"/>
    </row>
    <row r="500" spans="25:25" ht="12" customHeight="1">
      <c r="Y500" s="3"/>
    </row>
    <row r="501" spans="25:25" ht="12" customHeight="1">
      <c r="Y501" s="3"/>
    </row>
    <row r="502" spans="25:25" ht="12" customHeight="1">
      <c r="Y502" s="3"/>
    </row>
    <row r="503" spans="25:25" ht="12" customHeight="1">
      <c r="Y503" s="3"/>
    </row>
    <row r="504" spans="25:25" ht="12" customHeight="1">
      <c r="Y504" s="3"/>
    </row>
    <row r="505" spans="25:25" ht="12" customHeight="1">
      <c r="Y505" s="3"/>
    </row>
    <row r="506" spans="25:25" ht="12" customHeight="1">
      <c r="Y506" s="3"/>
    </row>
    <row r="507" spans="25:25" ht="12" customHeight="1">
      <c r="Y507" s="3"/>
    </row>
    <row r="508" spans="25:25" ht="12" customHeight="1">
      <c r="Y508" s="3"/>
    </row>
    <row r="509" spans="25:25" ht="12" customHeight="1">
      <c r="Y509" s="3"/>
    </row>
    <row r="510" spans="25:25" ht="12" customHeight="1">
      <c r="Y510" s="3"/>
    </row>
    <row r="511" spans="25:25" ht="12" customHeight="1">
      <c r="Y511" s="3"/>
    </row>
    <row r="512" spans="25:25" ht="12" customHeight="1">
      <c r="Y512" s="3"/>
    </row>
    <row r="513" spans="25:25" ht="12" customHeight="1">
      <c r="Y513" s="3"/>
    </row>
    <row r="514" spans="25:25" ht="12" customHeight="1">
      <c r="Y514" s="3"/>
    </row>
    <row r="515" spans="25:25" ht="12" customHeight="1">
      <c r="Y515" s="3"/>
    </row>
    <row r="516" spans="25:25" ht="12" customHeight="1">
      <c r="Y516" s="3"/>
    </row>
    <row r="517" spans="25:25" ht="12" customHeight="1">
      <c r="Y517" s="3"/>
    </row>
    <row r="518" spans="25:25" ht="12" customHeight="1">
      <c r="Y518" s="3"/>
    </row>
    <row r="519" spans="25:25" ht="12" customHeight="1">
      <c r="Y519" s="3"/>
    </row>
    <row r="520" spans="25:25" ht="12" customHeight="1">
      <c r="Y520" s="3"/>
    </row>
    <row r="521" spans="25:25" ht="12" customHeight="1">
      <c r="Y521" s="3"/>
    </row>
    <row r="522" spans="25:25" ht="12" customHeight="1">
      <c r="Y522" s="3"/>
    </row>
    <row r="523" spans="25:25" ht="12" customHeight="1">
      <c r="Y523" s="3"/>
    </row>
    <row r="524" spans="25:25" ht="12" customHeight="1">
      <c r="Y524" s="3"/>
    </row>
    <row r="525" spans="25:25" ht="12" customHeight="1">
      <c r="Y525" s="3"/>
    </row>
    <row r="526" spans="25:25" ht="12" customHeight="1">
      <c r="Y526" s="3"/>
    </row>
    <row r="527" spans="25:25" ht="12" customHeight="1">
      <c r="Y527" s="3"/>
    </row>
    <row r="528" spans="25:25" ht="12" customHeight="1">
      <c r="Y528" s="3"/>
    </row>
    <row r="529" spans="25:25" ht="12" customHeight="1">
      <c r="Y529" s="3"/>
    </row>
    <row r="530" spans="25:25" ht="12" customHeight="1">
      <c r="Y530" s="3"/>
    </row>
    <row r="531" spans="25:25" ht="12" customHeight="1">
      <c r="Y531" s="3"/>
    </row>
    <row r="532" spans="25:25" ht="12" customHeight="1">
      <c r="Y532" s="3"/>
    </row>
    <row r="533" spans="25:25" ht="12" customHeight="1">
      <c r="Y533" s="3"/>
    </row>
    <row r="534" spans="25:25" ht="12" customHeight="1">
      <c r="Y534" s="3"/>
    </row>
    <row r="535" spans="25:25" ht="12" customHeight="1">
      <c r="Y535" s="3"/>
    </row>
    <row r="536" spans="25:25" ht="12" customHeight="1">
      <c r="Y536" s="3"/>
    </row>
    <row r="537" spans="25:25" ht="12" customHeight="1">
      <c r="Y537" s="3"/>
    </row>
    <row r="538" spans="25:25" ht="12" customHeight="1">
      <c r="Y538" s="3"/>
    </row>
    <row r="539" spans="25:25" ht="12" customHeight="1">
      <c r="Y539" s="3"/>
    </row>
    <row r="540" spans="25:25" ht="12" customHeight="1">
      <c r="Y540" s="3"/>
    </row>
    <row r="541" spans="25:25" ht="12" customHeight="1">
      <c r="Y541" s="3"/>
    </row>
    <row r="542" spans="25:25" ht="12" customHeight="1">
      <c r="Y542" s="3"/>
    </row>
    <row r="543" spans="25:25" ht="12" customHeight="1">
      <c r="Y543" s="3"/>
    </row>
    <row r="544" spans="25:25" ht="12" customHeight="1">
      <c r="Y544" s="3"/>
    </row>
    <row r="545" spans="25:25" ht="12" customHeight="1">
      <c r="Y545" s="3"/>
    </row>
    <row r="546" spans="25:25" ht="12" customHeight="1">
      <c r="Y546" s="3"/>
    </row>
    <row r="547" spans="25:25" ht="12" customHeight="1">
      <c r="Y547" s="3"/>
    </row>
    <row r="548" spans="25:25" ht="12" customHeight="1">
      <c r="Y548" s="3"/>
    </row>
    <row r="549" spans="25:25" ht="12" customHeight="1">
      <c r="Y549" s="3"/>
    </row>
    <row r="550" spans="25:25" ht="12" customHeight="1">
      <c r="Y550" s="3"/>
    </row>
    <row r="551" spans="25:25" ht="12" customHeight="1">
      <c r="Y551" s="3"/>
    </row>
    <row r="552" spans="25:25" ht="12" customHeight="1">
      <c r="Y552" s="3"/>
    </row>
    <row r="553" spans="25:25" ht="12" customHeight="1">
      <c r="Y553" s="3"/>
    </row>
    <row r="554" spans="25:25" ht="12" customHeight="1">
      <c r="Y554" s="3"/>
    </row>
    <row r="555" spans="25:25" ht="12" customHeight="1">
      <c r="Y555" s="3"/>
    </row>
    <row r="556" spans="25:25" ht="12" customHeight="1">
      <c r="Y556" s="3"/>
    </row>
    <row r="557" spans="25:25" ht="12" customHeight="1">
      <c r="Y557" s="3"/>
    </row>
    <row r="558" spans="25:25" ht="12" customHeight="1">
      <c r="Y558" s="3"/>
    </row>
    <row r="559" spans="25:25" ht="12" customHeight="1">
      <c r="Y559" s="3"/>
    </row>
    <row r="560" spans="25:25" ht="12" customHeight="1">
      <c r="Y560" s="3"/>
    </row>
    <row r="561" spans="25:25" ht="12" customHeight="1">
      <c r="Y561" s="3"/>
    </row>
    <row r="562" spans="25:25" ht="12" customHeight="1">
      <c r="Y562" s="3"/>
    </row>
    <row r="563" spans="25:25" ht="12" customHeight="1">
      <c r="Y563" s="3"/>
    </row>
    <row r="564" spans="25:25" ht="12" customHeight="1">
      <c r="Y564" s="3"/>
    </row>
    <row r="565" spans="25:25" ht="12" customHeight="1">
      <c r="Y565" s="3"/>
    </row>
    <row r="566" spans="25:25" ht="12" customHeight="1">
      <c r="Y566" s="3"/>
    </row>
    <row r="567" spans="25:25" ht="12" customHeight="1">
      <c r="Y567" s="3"/>
    </row>
    <row r="568" spans="25:25" ht="12" customHeight="1">
      <c r="Y568" s="3"/>
    </row>
    <row r="569" spans="25:25" ht="12" customHeight="1">
      <c r="Y569" s="3"/>
    </row>
    <row r="570" spans="25:25" ht="12" customHeight="1">
      <c r="Y570" s="3"/>
    </row>
    <row r="571" spans="25:25" ht="12" customHeight="1">
      <c r="Y571" s="3"/>
    </row>
    <row r="572" spans="25:25" ht="12" customHeight="1">
      <c r="Y572" s="3"/>
    </row>
    <row r="573" spans="25:25" ht="12" customHeight="1">
      <c r="Y573" s="3"/>
    </row>
    <row r="574" spans="25:25" ht="12" customHeight="1">
      <c r="Y574" s="3"/>
    </row>
    <row r="575" spans="25:25" ht="12" customHeight="1">
      <c r="Y575" s="3"/>
    </row>
    <row r="576" spans="25:25" ht="12" customHeight="1">
      <c r="Y576" s="3"/>
    </row>
    <row r="577" spans="25:25" ht="12" customHeight="1">
      <c r="Y577" s="3"/>
    </row>
    <row r="578" spans="25:25" ht="12" customHeight="1">
      <c r="Y578" s="3"/>
    </row>
    <row r="579" spans="25:25" ht="12" customHeight="1">
      <c r="Y579" s="3"/>
    </row>
    <row r="580" spans="25:25" ht="12" customHeight="1">
      <c r="Y580" s="3"/>
    </row>
    <row r="581" spans="25:25" ht="12" customHeight="1">
      <c r="Y581" s="3"/>
    </row>
    <row r="582" spans="25:25" ht="12" customHeight="1">
      <c r="Y582" s="3"/>
    </row>
    <row r="583" spans="25:25" ht="12" customHeight="1">
      <c r="Y583" s="3"/>
    </row>
    <row r="584" spans="25:25" ht="12" customHeight="1">
      <c r="Y584" s="3"/>
    </row>
    <row r="585" spans="25:25" ht="12" customHeight="1">
      <c r="Y585" s="3"/>
    </row>
    <row r="586" spans="25:25" ht="12" customHeight="1">
      <c r="Y586" s="3"/>
    </row>
    <row r="587" spans="25:25" ht="12" customHeight="1">
      <c r="Y587" s="3"/>
    </row>
    <row r="588" spans="25:25" ht="12" customHeight="1">
      <c r="Y588" s="3"/>
    </row>
    <row r="589" spans="25:25" ht="12" customHeight="1">
      <c r="Y589" s="3"/>
    </row>
    <row r="590" spans="25:25" ht="12" customHeight="1">
      <c r="Y590" s="3"/>
    </row>
    <row r="591" spans="25:25" ht="12" customHeight="1">
      <c r="Y591" s="3"/>
    </row>
    <row r="592" spans="25:25" ht="12" customHeight="1">
      <c r="Y592" s="3"/>
    </row>
    <row r="593" spans="25:25" ht="12" customHeight="1">
      <c r="Y593" s="3"/>
    </row>
    <row r="594" spans="25:25" ht="12" customHeight="1">
      <c r="Y594" s="3"/>
    </row>
    <row r="595" spans="25:25" ht="12" customHeight="1">
      <c r="Y595" s="3"/>
    </row>
    <row r="596" spans="25:25" ht="12" customHeight="1">
      <c r="Y596" s="3"/>
    </row>
    <row r="597" spans="25:25" ht="12" customHeight="1">
      <c r="Y597" s="3"/>
    </row>
    <row r="598" spans="25:25" ht="12" customHeight="1">
      <c r="Y598" s="3"/>
    </row>
    <row r="599" spans="25:25" ht="12" customHeight="1">
      <c r="Y599" s="3"/>
    </row>
    <row r="600" spans="25:25" ht="12" customHeight="1">
      <c r="Y600" s="3"/>
    </row>
    <row r="601" spans="25:25" ht="12" customHeight="1">
      <c r="Y601" s="3"/>
    </row>
    <row r="602" spans="25:25" ht="12" customHeight="1">
      <c r="Y602" s="3"/>
    </row>
    <row r="603" spans="25:25" ht="12" customHeight="1">
      <c r="Y603" s="3"/>
    </row>
    <row r="604" spans="25:25" ht="12" customHeight="1">
      <c r="Y604" s="3"/>
    </row>
    <row r="605" spans="25:25" ht="12" customHeight="1">
      <c r="Y605" s="3"/>
    </row>
    <row r="606" spans="25:25" ht="12" customHeight="1">
      <c r="Y606" s="3"/>
    </row>
    <row r="607" spans="25:25" ht="12" customHeight="1">
      <c r="Y607" s="3"/>
    </row>
    <row r="608" spans="25:25" ht="12" customHeight="1">
      <c r="Y608" s="3"/>
    </row>
    <row r="609" spans="25:25" ht="12" customHeight="1">
      <c r="Y609" s="3"/>
    </row>
    <row r="610" spans="25:25" ht="12" customHeight="1">
      <c r="Y610" s="3"/>
    </row>
    <row r="611" spans="25:25" ht="12" customHeight="1">
      <c r="Y611" s="3"/>
    </row>
    <row r="612" spans="25:25" ht="12" customHeight="1">
      <c r="Y612" s="3"/>
    </row>
    <row r="613" spans="25:25" ht="12" customHeight="1">
      <c r="Y613" s="3"/>
    </row>
    <row r="614" spans="25:25" ht="12" customHeight="1">
      <c r="Y614" s="3"/>
    </row>
    <row r="615" spans="25:25" ht="12" customHeight="1">
      <c r="Y615" s="3"/>
    </row>
    <row r="616" spans="25:25" ht="12" customHeight="1">
      <c r="Y616" s="3"/>
    </row>
    <row r="617" spans="25:25" ht="12" customHeight="1">
      <c r="Y617" s="3"/>
    </row>
    <row r="618" spans="25:25" ht="12" customHeight="1">
      <c r="Y618" s="3"/>
    </row>
    <row r="619" spans="25:25" ht="12" customHeight="1">
      <c r="Y619" s="3"/>
    </row>
    <row r="620" spans="25:25" ht="12" customHeight="1">
      <c r="Y620" s="3"/>
    </row>
    <row r="621" spans="25:25" ht="12" customHeight="1">
      <c r="Y621" s="3"/>
    </row>
    <row r="622" spans="25:25" ht="12" customHeight="1">
      <c r="Y622" s="3"/>
    </row>
    <row r="623" spans="25:25" ht="12" customHeight="1">
      <c r="Y623" s="3"/>
    </row>
    <row r="624" spans="25:25" ht="12" customHeight="1">
      <c r="Y624" s="3"/>
    </row>
    <row r="625" spans="25:25" ht="12" customHeight="1">
      <c r="Y625" s="3"/>
    </row>
    <row r="626" spans="25:25" ht="12" customHeight="1">
      <c r="Y626" s="3"/>
    </row>
    <row r="627" spans="25:25" ht="12" customHeight="1">
      <c r="Y627" s="3"/>
    </row>
    <row r="628" spans="25:25" ht="12" customHeight="1">
      <c r="Y628" s="3"/>
    </row>
    <row r="629" spans="25:25" ht="12" customHeight="1">
      <c r="Y629" s="3"/>
    </row>
    <row r="630" spans="25:25" ht="12" customHeight="1">
      <c r="Y630" s="3"/>
    </row>
    <row r="631" spans="25:25" ht="12" customHeight="1">
      <c r="Y631" s="3"/>
    </row>
    <row r="632" spans="25:25" ht="12" customHeight="1">
      <c r="Y632" s="3"/>
    </row>
    <row r="633" spans="25:25" ht="12" customHeight="1">
      <c r="Y633" s="3"/>
    </row>
    <row r="634" spans="25:25" ht="12" customHeight="1">
      <c r="Y634" s="3"/>
    </row>
    <row r="635" spans="25:25" ht="12" customHeight="1">
      <c r="Y635" s="3"/>
    </row>
    <row r="636" spans="25:25" ht="12" customHeight="1">
      <c r="Y636" s="3"/>
    </row>
    <row r="637" spans="25:25" ht="12" customHeight="1">
      <c r="Y637" s="3"/>
    </row>
    <row r="638" spans="25:25" ht="12" customHeight="1">
      <c r="Y638" s="3"/>
    </row>
    <row r="639" spans="25:25" ht="12" customHeight="1">
      <c r="Y639" s="3"/>
    </row>
    <row r="640" spans="25:25" ht="12" customHeight="1">
      <c r="Y640" s="3"/>
    </row>
    <row r="641" spans="25:25" ht="12" customHeight="1">
      <c r="Y641" s="3"/>
    </row>
    <row r="642" spans="25:25" ht="12" customHeight="1">
      <c r="Y642" s="3"/>
    </row>
    <row r="643" spans="25:25" ht="12" customHeight="1">
      <c r="Y643" s="3"/>
    </row>
    <row r="644" spans="25:25" ht="12" customHeight="1">
      <c r="Y644" s="3"/>
    </row>
    <row r="645" spans="25:25" ht="12" customHeight="1">
      <c r="Y645" s="3"/>
    </row>
    <row r="646" spans="25:25" ht="12" customHeight="1">
      <c r="Y646" s="3"/>
    </row>
    <row r="647" spans="25:25" ht="12" customHeight="1">
      <c r="Y647" s="3"/>
    </row>
    <row r="648" spans="25:25" ht="12" customHeight="1">
      <c r="Y648" s="3"/>
    </row>
    <row r="649" spans="25:25" ht="12" customHeight="1">
      <c r="Y649" s="3"/>
    </row>
    <row r="650" spans="25:25" ht="12" customHeight="1">
      <c r="Y650" s="3"/>
    </row>
    <row r="651" spans="25:25" ht="12" customHeight="1">
      <c r="Y651" s="3"/>
    </row>
    <row r="652" spans="25:25" ht="12" customHeight="1">
      <c r="Y652" s="3"/>
    </row>
    <row r="653" spans="25:25" ht="12" customHeight="1">
      <c r="Y653" s="3"/>
    </row>
    <row r="654" spans="25:25" ht="12" customHeight="1">
      <c r="Y654" s="3"/>
    </row>
    <row r="655" spans="25:25" ht="12" customHeight="1">
      <c r="Y655" s="3"/>
    </row>
    <row r="656" spans="25:25" ht="12" customHeight="1">
      <c r="Y656" s="3"/>
    </row>
    <row r="657" spans="25:25" ht="12" customHeight="1">
      <c r="Y657" s="3"/>
    </row>
    <row r="658" spans="25:25" ht="12" customHeight="1">
      <c r="Y658" s="3"/>
    </row>
    <row r="659" spans="25:25" ht="12" customHeight="1">
      <c r="Y659" s="3"/>
    </row>
    <row r="660" spans="25:25" ht="12" customHeight="1">
      <c r="Y660" s="3"/>
    </row>
    <row r="661" spans="25:25" ht="12" customHeight="1">
      <c r="Y661" s="3"/>
    </row>
    <row r="662" spans="25:25" ht="12" customHeight="1">
      <c r="Y662" s="3"/>
    </row>
    <row r="663" spans="25:25" ht="12" customHeight="1">
      <c r="Y663" s="3"/>
    </row>
    <row r="664" spans="25:25" ht="12" customHeight="1">
      <c r="Y664" s="3"/>
    </row>
    <row r="665" spans="25:25" ht="12" customHeight="1">
      <c r="Y665" s="3"/>
    </row>
    <row r="666" spans="25:25" ht="12" customHeight="1">
      <c r="Y666" s="3"/>
    </row>
    <row r="667" spans="25:25" ht="12" customHeight="1">
      <c r="Y667" s="3"/>
    </row>
    <row r="668" spans="25:25" ht="12" customHeight="1">
      <c r="Y668" s="3"/>
    </row>
    <row r="669" spans="25:25" ht="12" customHeight="1">
      <c r="Y669" s="3"/>
    </row>
    <row r="670" spans="25:25" ht="12" customHeight="1">
      <c r="Y670" s="3"/>
    </row>
    <row r="671" spans="25:25" ht="12" customHeight="1">
      <c r="Y671" s="3"/>
    </row>
    <row r="672" spans="25:25" ht="12" customHeight="1">
      <c r="Y672" s="3"/>
    </row>
    <row r="673" spans="25:25" ht="12" customHeight="1">
      <c r="Y673" s="3"/>
    </row>
    <row r="674" spans="25:25" ht="12" customHeight="1">
      <c r="Y674" s="3"/>
    </row>
    <row r="675" spans="25:25" ht="12" customHeight="1">
      <c r="Y675" s="3"/>
    </row>
    <row r="676" spans="25:25" ht="12" customHeight="1">
      <c r="Y676" s="3"/>
    </row>
    <row r="677" spans="25:25" ht="12" customHeight="1">
      <c r="Y677" s="3"/>
    </row>
    <row r="678" spans="25:25" ht="12" customHeight="1">
      <c r="Y678" s="3"/>
    </row>
    <row r="679" spans="25:25" ht="12" customHeight="1">
      <c r="Y679" s="3"/>
    </row>
    <row r="680" spans="25:25" ht="12" customHeight="1">
      <c r="Y680" s="3"/>
    </row>
    <row r="681" spans="25:25" ht="12" customHeight="1">
      <c r="Y681" s="3"/>
    </row>
    <row r="682" spans="25:25" ht="12" customHeight="1">
      <c r="Y682" s="3"/>
    </row>
    <row r="683" spans="25:25" ht="12" customHeight="1">
      <c r="Y683" s="3"/>
    </row>
    <row r="684" spans="25:25" ht="12" customHeight="1">
      <c r="Y684" s="3"/>
    </row>
    <row r="685" spans="25:25" ht="12" customHeight="1">
      <c r="Y685" s="3"/>
    </row>
    <row r="686" spans="25:25" ht="12" customHeight="1">
      <c r="Y686" s="3"/>
    </row>
    <row r="687" spans="25:25" ht="12" customHeight="1">
      <c r="Y687" s="3"/>
    </row>
    <row r="688" spans="25:25" ht="12" customHeight="1">
      <c r="Y688" s="3"/>
    </row>
    <row r="689" spans="25:25" ht="12" customHeight="1">
      <c r="Y689" s="3"/>
    </row>
    <row r="690" spans="25:25" ht="12" customHeight="1">
      <c r="Y690" s="3"/>
    </row>
    <row r="691" spans="25:25" ht="12" customHeight="1">
      <c r="Y691" s="3"/>
    </row>
    <row r="692" spans="25:25" ht="12" customHeight="1">
      <c r="Y692" s="3"/>
    </row>
    <row r="693" spans="25:25" ht="12" customHeight="1">
      <c r="Y693" s="3"/>
    </row>
    <row r="694" spans="25:25" ht="12" customHeight="1">
      <c r="Y694" s="3"/>
    </row>
    <row r="695" spans="25:25" ht="12" customHeight="1">
      <c r="Y695" s="3"/>
    </row>
    <row r="696" spans="25:25" ht="12" customHeight="1">
      <c r="Y696" s="3"/>
    </row>
    <row r="697" spans="25:25" ht="12" customHeight="1">
      <c r="Y697" s="3"/>
    </row>
    <row r="698" spans="25:25" ht="12" customHeight="1">
      <c r="Y698" s="3"/>
    </row>
    <row r="699" spans="25:25" ht="12" customHeight="1">
      <c r="Y699" s="3"/>
    </row>
    <row r="700" spans="25:25" ht="12" customHeight="1">
      <c r="Y700" s="3"/>
    </row>
    <row r="701" spans="25:25" ht="12" customHeight="1">
      <c r="Y701" s="3"/>
    </row>
    <row r="702" spans="25:25" ht="12" customHeight="1">
      <c r="Y702" s="3"/>
    </row>
    <row r="703" spans="25:25" ht="12" customHeight="1">
      <c r="Y703" s="3"/>
    </row>
    <row r="704" spans="25:25" ht="12" customHeight="1">
      <c r="Y704" s="3"/>
    </row>
    <row r="705" spans="25:25" ht="12" customHeight="1">
      <c r="Y705" s="3"/>
    </row>
    <row r="706" spans="25:25" ht="12" customHeight="1">
      <c r="Y706" s="3"/>
    </row>
    <row r="707" spans="25:25" ht="12" customHeight="1">
      <c r="Y707" s="3"/>
    </row>
    <row r="708" spans="25:25" ht="12" customHeight="1">
      <c r="Y708" s="3"/>
    </row>
    <row r="709" spans="25:25" ht="12" customHeight="1">
      <c r="Y709" s="3"/>
    </row>
    <row r="710" spans="25:25" ht="12" customHeight="1">
      <c r="Y710" s="3"/>
    </row>
    <row r="711" spans="25:25" ht="12" customHeight="1">
      <c r="Y711" s="3"/>
    </row>
    <row r="712" spans="25:25" ht="12" customHeight="1">
      <c r="Y712" s="3"/>
    </row>
    <row r="713" spans="25:25" ht="12" customHeight="1">
      <c r="Y713" s="3"/>
    </row>
    <row r="714" spans="25:25" ht="12" customHeight="1">
      <c r="Y714" s="3"/>
    </row>
    <row r="715" spans="25:25" ht="12" customHeight="1">
      <c r="Y715" s="3"/>
    </row>
    <row r="716" spans="25:25" ht="12" customHeight="1">
      <c r="Y716" s="3"/>
    </row>
    <row r="717" spans="25:25" ht="12" customHeight="1">
      <c r="Y717" s="3"/>
    </row>
    <row r="718" spans="25:25" ht="12" customHeight="1">
      <c r="Y718" s="3"/>
    </row>
    <row r="719" spans="25:25" ht="12" customHeight="1">
      <c r="Y719" s="3"/>
    </row>
    <row r="720" spans="25:25" ht="12" customHeight="1">
      <c r="Y720" s="3"/>
    </row>
    <row r="721" spans="25:25" ht="12" customHeight="1">
      <c r="Y721" s="3"/>
    </row>
    <row r="722" spans="25:25" ht="12" customHeight="1">
      <c r="Y722" s="3"/>
    </row>
    <row r="723" spans="25:25" ht="12" customHeight="1">
      <c r="Y723" s="3"/>
    </row>
    <row r="724" spans="25:25" ht="12" customHeight="1">
      <c r="Y724" s="3"/>
    </row>
    <row r="725" spans="25:25" ht="12" customHeight="1">
      <c r="Y725" s="3"/>
    </row>
    <row r="726" spans="25:25" ht="12" customHeight="1">
      <c r="Y726" s="3"/>
    </row>
    <row r="727" spans="25:25" ht="12" customHeight="1">
      <c r="Y727" s="3"/>
    </row>
    <row r="728" spans="25:25" ht="12" customHeight="1">
      <c r="Y728" s="3"/>
    </row>
    <row r="729" spans="25:25" ht="12" customHeight="1">
      <c r="Y729" s="3"/>
    </row>
    <row r="730" spans="25:25" ht="12" customHeight="1">
      <c r="Y730" s="3"/>
    </row>
    <row r="731" spans="25:25" ht="12" customHeight="1">
      <c r="Y731" s="3"/>
    </row>
    <row r="732" spans="25:25" ht="12" customHeight="1">
      <c r="Y732" s="3"/>
    </row>
    <row r="733" spans="25:25" ht="12" customHeight="1">
      <c r="Y733" s="3"/>
    </row>
    <row r="734" spans="25:25" ht="12" customHeight="1">
      <c r="Y734" s="3"/>
    </row>
    <row r="735" spans="25:25" ht="12" customHeight="1">
      <c r="Y735" s="3"/>
    </row>
    <row r="736" spans="25:25" ht="12" customHeight="1">
      <c r="Y736" s="3"/>
    </row>
    <row r="737" spans="25:25" ht="12" customHeight="1">
      <c r="Y737" s="3"/>
    </row>
    <row r="738" spans="25:25" ht="12" customHeight="1">
      <c r="Y738" s="3"/>
    </row>
    <row r="739" spans="25:25" ht="12" customHeight="1">
      <c r="Y739" s="3"/>
    </row>
    <row r="740" spans="25:25" ht="12" customHeight="1">
      <c r="Y740" s="3"/>
    </row>
    <row r="741" spans="25:25" ht="12" customHeight="1">
      <c r="Y741" s="3"/>
    </row>
    <row r="742" spans="25:25" ht="12" customHeight="1">
      <c r="Y742" s="3"/>
    </row>
    <row r="743" spans="25:25" ht="12" customHeight="1">
      <c r="Y743" s="3"/>
    </row>
    <row r="744" spans="25:25" ht="12" customHeight="1">
      <c r="Y744" s="3"/>
    </row>
    <row r="745" spans="25:25" ht="12" customHeight="1">
      <c r="Y745" s="3"/>
    </row>
    <row r="746" spans="25:25" ht="12" customHeight="1">
      <c r="Y746" s="3"/>
    </row>
    <row r="747" spans="25:25" ht="12" customHeight="1">
      <c r="Y747" s="3"/>
    </row>
    <row r="748" spans="25:25" ht="12" customHeight="1">
      <c r="Y748" s="3"/>
    </row>
    <row r="749" spans="25:25" ht="12" customHeight="1">
      <c r="Y749" s="3"/>
    </row>
    <row r="750" spans="25:25" ht="12" customHeight="1">
      <c r="Y750" s="3"/>
    </row>
    <row r="751" spans="25:25" ht="12" customHeight="1">
      <c r="Y751" s="3"/>
    </row>
    <row r="752" spans="25:25" ht="12" customHeight="1">
      <c r="Y752" s="3"/>
    </row>
    <row r="753" spans="25:25" ht="12" customHeight="1">
      <c r="Y753" s="3"/>
    </row>
    <row r="754" spans="25:25" ht="12" customHeight="1">
      <c r="Y754" s="3"/>
    </row>
    <row r="755" spans="25:25" ht="12" customHeight="1">
      <c r="Y755" s="3"/>
    </row>
    <row r="756" spans="25:25" ht="12" customHeight="1">
      <c r="Y756" s="3"/>
    </row>
    <row r="757" spans="25:25" ht="12" customHeight="1">
      <c r="Y757" s="3"/>
    </row>
    <row r="758" spans="25:25" ht="12" customHeight="1">
      <c r="Y758" s="3"/>
    </row>
    <row r="759" spans="25:25" ht="12" customHeight="1">
      <c r="Y759" s="3"/>
    </row>
    <row r="760" spans="25:25" ht="12" customHeight="1">
      <c r="Y760" s="3"/>
    </row>
    <row r="761" spans="25:25" ht="12" customHeight="1">
      <c r="Y761" s="3"/>
    </row>
    <row r="762" spans="25:25" ht="12" customHeight="1">
      <c r="Y762" s="3"/>
    </row>
    <row r="763" spans="25:25" ht="12" customHeight="1">
      <c r="Y763" s="3"/>
    </row>
    <row r="764" spans="25:25" ht="12" customHeight="1">
      <c r="Y764" s="3"/>
    </row>
    <row r="765" spans="25:25" ht="12" customHeight="1">
      <c r="Y765" s="3"/>
    </row>
    <row r="766" spans="25:25" ht="12" customHeight="1">
      <c r="Y766" s="3"/>
    </row>
    <row r="767" spans="25:25" ht="12" customHeight="1">
      <c r="Y767" s="3"/>
    </row>
    <row r="768" spans="25:25" ht="12" customHeight="1">
      <c r="Y768" s="3"/>
    </row>
    <row r="769" spans="25:25" ht="12" customHeight="1">
      <c r="Y769" s="3"/>
    </row>
    <row r="770" spans="25:25" ht="12" customHeight="1">
      <c r="Y770" s="3"/>
    </row>
    <row r="771" spans="25:25" ht="12" customHeight="1">
      <c r="Y771" s="3"/>
    </row>
    <row r="772" spans="25:25" ht="12" customHeight="1">
      <c r="Y772" s="3"/>
    </row>
    <row r="773" spans="25:25" ht="12" customHeight="1">
      <c r="Y773" s="3"/>
    </row>
    <row r="774" spans="25:25" ht="12" customHeight="1">
      <c r="Y774" s="3"/>
    </row>
    <row r="775" spans="25:25" ht="12" customHeight="1">
      <c r="Y775" s="3"/>
    </row>
    <row r="776" spans="25:25" ht="12" customHeight="1">
      <c r="Y776" s="3"/>
    </row>
    <row r="777" spans="25:25" ht="12" customHeight="1">
      <c r="Y777" s="3"/>
    </row>
    <row r="778" spans="25:25" ht="12" customHeight="1">
      <c r="Y778" s="3"/>
    </row>
    <row r="779" spans="25:25" ht="12" customHeight="1">
      <c r="Y779" s="3"/>
    </row>
    <row r="780" spans="25:25" ht="12" customHeight="1">
      <c r="Y780" s="3"/>
    </row>
    <row r="781" spans="25:25" ht="12" customHeight="1">
      <c r="Y781" s="3"/>
    </row>
    <row r="782" spans="25:25" ht="12" customHeight="1">
      <c r="Y782" s="3"/>
    </row>
    <row r="783" spans="25:25" ht="12" customHeight="1">
      <c r="Y783" s="3"/>
    </row>
    <row r="784" spans="25:25" ht="12" customHeight="1">
      <c r="Y784" s="3"/>
    </row>
    <row r="785" spans="25:25" ht="12" customHeight="1">
      <c r="Y785" s="3"/>
    </row>
    <row r="786" spans="25:25" ht="12" customHeight="1">
      <c r="Y786" s="3"/>
    </row>
    <row r="787" spans="25:25" ht="12" customHeight="1">
      <c r="Y787" s="3"/>
    </row>
    <row r="788" spans="25:25" ht="12" customHeight="1">
      <c r="Y788" s="3"/>
    </row>
    <row r="789" spans="25:25" ht="12" customHeight="1">
      <c r="Y789" s="3"/>
    </row>
    <row r="790" spans="25:25" ht="12" customHeight="1">
      <c r="Y790" s="3"/>
    </row>
    <row r="791" spans="25:25" ht="12" customHeight="1">
      <c r="Y791" s="3"/>
    </row>
    <row r="792" spans="25:25" ht="12" customHeight="1">
      <c r="Y792" s="3"/>
    </row>
    <row r="793" spans="25:25" ht="12" customHeight="1">
      <c r="Y793" s="3"/>
    </row>
    <row r="794" spans="25:25" ht="12" customHeight="1">
      <c r="Y794" s="3"/>
    </row>
    <row r="795" spans="25:25" ht="12" customHeight="1">
      <c r="Y795" s="3"/>
    </row>
    <row r="796" spans="25:25" ht="12" customHeight="1">
      <c r="Y796" s="3"/>
    </row>
    <row r="797" spans="25:25" ht="12" customHeight="1">
      <c r="Y797" s="3"/>
    </row>
    <row r="798" spans="25:25" ht="12" customHeight="1">
      <c r="Y798" s="3"/>
    </row>
    <row r="799" spans="25:25" ht="12" customHeight="1">
      <c r="Y799" s="3"/>
    </row>
    <row r="800" spans="25:25" ht="12" customHeight="1">
      <c r="Y800" s="3"/>
    </row>
    <row r="801" spans="25:25" ht="12" customHeight="1">
      <c r="Y801" s="3"/>
    </row>
    <row r="802" spans="25:25" ht="12" customHeight="1">
      <c r="Y802" s="3"/>
    </row>
    <row r="803" spans="25:25" ht="12" customHeight="1">
      <c r="Y803" s="3"/>
    </row>
    <row r="804" spans="25:25" ht="12" customHeight="1">
      <c r="Y804" s="3"/>
    </row>
    <row r="805" spans="25:25" ht="12" customHeight="1">
      <c r="Y805" s="3"/>
    </row>
    <row r="806" spans="25:25" ht="12" customHeight="1">
      <c r="Y806" s="3"/>
    </row>
    <row r="807" spans="25:25" ht="12" customHeight="1">
      <c r="Y807" s="3"/>
    </row>
    <row r="808" spans="25:25" ht="12" customHeight="1">
      <c r="Y808" s="3"/>
    </row>
    <row r="809" spans="25:25" ht="12" customHeight="1">
      <c r="Y809" s="3"/>
    </row>
    <row r="810" spans="25:25" ht="12" customHeight="1">
      <c r="Y810" s="3"/>
    </row>
    <row r="811" spans="25:25" ht="12" customHeight="1">
      <c r="Y811" s="3"/>
    </row>
    <row r="812" spans="25:25" ht="12" customHeight="1">
      <c r="Y812" s="3"/>
    </row>
    <row r="813" spans="25:25" ht="12" customHeight="1">
      <c r="Y813" s="3"/>
    </row>
    <row r="814" spans="25:25" ht="12" customHeight="1">
      <c r="Y814" s="3"/>
    </row>
    <row r="815" spans="25:25" ht="12" customHeight="1">
      <c r="Y815" s="3"/>
    </row>
    <row r="816" spans="25:25" ht="12" customHeight="1">
      <c r="Y816" s="3"/>
    </row>
    <row r="817" spans="25:25" ht="12" customHeight="1">
      <c r="Y817" s="3"/>
    </row>
    <row r="818" spans="25:25" ht="12" customHeight="1">
      <c r="Y818" s="3"/>
    </row>
    <row r="819" spans="25:25" ht="12" customHeight="1">
      <c r="Y819" s="3"/>
    </row>
    <row r="820" spans="25:25" ht="12" customHeight="1">
      <c r="Y820" s="3"/>
    </row>
    <row r="821" spans="25:25" ht="12" customHeight="1">
      <c r="Y821" s="3"/>
    </row>
    <row r="822" spans="25:25" ht="12" customHeight="1">
      <c r="Y822" s="3"/>
    </row>
    <row r="823" spans="25:25" ht="12" customHeight="1">
      <c r="Y823" s="3"/>
    </row>
    <row r="824" spans="25:25" ht="12" customHeight="1">
      <c r="Y824" s="3"/>
    </row>
    <row r="825" spans="25:25" ht="12" customHeight="1">
      <c r="Y825" s="3"/>
    </row>
    <row r="826" spans="25:25" ht="12" customHeight="1">
      <c r="Y826" s="3"/>
    </row>
    <row r="827" spans="25:25" ht="12" customHeight="1">
      <c r="Y827" s="3"/>
    </row>
    <row r="828" spans="25:25" ht="12" customHeight="1">
      <c r="Y828" s="3"/>
    </row>
    <row r="829" spans="25:25" ht="12" customHeight="1">
      <c r="Y829" s="3"/>
    </row>
    <row r="830" spans="25:25" ht="12" customHeight="1">
      <c r="Y830" s="3"/>
    </row>
    <row r="831" spans="25:25" ht="12" customHeight="1">
      <c r="Y831" s="3"/>
    </row>
    <row r="832" spans="25:25" ht="12" customHeight="1">
      <c r="Y832" s="3"/>
    </row>
    <row r="833" spans="25:25" ht="12" customHeight="1">
      <c r="Y833" s="3"/>
    </row>
    <row r="834" spans="25:25" ht="12" customHeight="1">
      <c r="Y834" s="3"/>
    </row>
    <row r="835" spans="25:25" ht="12" customHeight="1">
      <c r="Y835" s="3"/>
    </row>
    <row r="836" spans="25:25" ht="12" customHeight="1">
      <c r="Y836" s="3"/>
    </row>
    <row r="837" spans="25:25" ht="12" customHeight="1">
      <c r="Y837" s="3"/>
    </row>
    <row r="838" spans="25:25" ht="12" customHeight="1">
      <c r="Y838" s="3"/>
    </row>
    <row r="839" spans="25:25" ht="12" customHeight="1">
      <c r="Y839" s="3"/>
    </row>
    <row r="840" spans="25:25" ht="12" customHeight="1">
      <c r="Y840" s="3"/>
    </row>
    <row r="841" spans="25:25" ht="12" customHeight="1">
      <c r="Y841" s="3"/>
    </row>
    <row r="842" spans="25:25" ht="12" customHeight="1">
      <c r="Y842" s="3"/>
    </row>
    <row r="843" spans="25:25" ht="12" customHeight="1">
      <c r="Y843" s="3"/>
    </row>
    <row r="844" spans="25:25" ht="12" customHeight="1">
      <c r="Y844" s="3"/>
    </row>
    <row r="845" spans="25:25" ht="12" customHeight="1">
      <c r="Y845" s="3"/>
    </row>
    <row r="846" spans="25:25" ht="12" customHeight="1">
      <c r="Y846" s="3"/>
    </row>
    <row r="847" spans="25:25" ht="12" customHeight="1">
      <c r="Y847" s="3"/>
    </row>
    <row r="848" spans="25:25" ht="12" customHeight="1">
      <c r="Y848" s="3"/>
    </row>
    <row r="849" spans="25:25" ht="12" customHeight="1">
      <c r="Y849" s="3"/>
    </row>
    <row r="850" spans="25:25" ht="12" customHeight="1">
      <c r="Y850" s="3"/>
    </row>
    <row r="851" spans="25:25" ht="12" customHeight="1">
      <c r="Y851" s="3"/>
    </row>
    <row r="852" spans="25:25" ht="12" customHeight="1">
      <c r="Y852" s="3"/>
    </row>
    <row r="853" spans="25:25" ht="12" customHeight="1">
      <c r="Y853" s="3"/>
    </row>
    <row r="854" spans="25:25" ht="12" customHeight="1">
      <c r="Y854" s="3"/>
    </row>
    <row r="855" spans="25:25" ht="12" customHeight="1">
      <c r="Y855" s="3"/>
    </row>
    <row r="856" spans="25:25" ht="12" customHeight="1">
      <c r="Y856" s="3"/>
    </row>
    <row r="857" spans="25:25" ht="12" customHeight="1">
      <c r="Y857" s="3"/>
    </row>
    <row r="858" spans="25:25" ht="12" customHeight="1">
      <c r="Y858" s="3"/>
    </row>
    <row r="859" spans="25:25" ht="12" customHeight="1">
      <c r="Y859" s="3"/>
    </row>
    <row r="860" spans="25:25" ht="12" customHeight="1">
      <c r="Y860" s="3"/>
    </row>
    <row r="861" spans="25:25" ht="12" customHeight="1">
      <c r="Y861" s="3"/>
    </row>
    <row r="862" spans="25:25" ht="12" customHeight="1">
      <c r="Y862" s="3"/>
    </row>
    <row r="863" spans="25:25" ht="12" customHeight="1">
      <c r="Y863" s="3"/>
    </row>
    <row r="864" spans="25:25" ht="12" customHeight="1">
      <c r="Y864" s="3"/>
    </row>
    <row r="865" spans="25:25" ht="12" customHeight="1">
      <c r="Y865" s="3"/>
    </row>
    <row r="866" spans="25:25" ht="12" customHeight="1">
      <c r="Y866" s="3"/>
    </row>
    <row r="867" spans="25:25" ht="12" customHeight="1">
      <c r="Y867" s="3"/>
    </row>
    <row r="868" spans="25:25" ht="12" customHeight="1">
      <c r="Y868" s="3"/>
    </row>
    <row r="869" spans="25:25" ht="12" customHeight="1">
      <c r="Y869" s="3"/>
    </row>
    <row r="870" spans="25:25" ht="12" customHeight="1">
      <c r="Y870" s="3"/>
    </row>
    <row r="871" spans="25:25" ht="12" customHeight="1">
      <c r="Y871" s="3"/>
    </row>
    <row r="872" spans="25:25" ht="12" customHeight="1">
      <c r="Y872" s="3"/>
    </row>
    <row r="873" spans="25:25" ht="12" customHeight="1">
      <c r="Y873" s="3"/>
    </row>
    <row r="874" spans="25:25" ht="12" customHeight="1">
      <c r="Y874" s="3"/>
    </row>
    <row r="875" spans="25:25" ht="12" customHeight="1">
      <c r="Y875" s="3"/>
    </row>
    <row r="876" spans="25:25" ht="12" customHeight="1">
      <c r="Y876" s="3"/>
    </row>
    <row r="877" spans="25:25" ht="12" customHeight="1">
      <c r="Y877" s="3"/>
    </row>
    <row r="878" spans="25:25" ht="12" customHeight="1">
      <c r="Y878" s="3"/>
    </row>
    <row r="879" spans="25:25" ht="12" customHeight="1">
      <c r="Y879" s="3"/>
    </row>
    <row r="880" spans="25:25" ht="12" customHeight="1">
      <c r="Y880" s="3"/>
    </row>
    <row r="881" spans="25:25" ht="12" customHeight="1">
      <c r="Y881" s="3"/>
    </row>
    <row r="882" spans="25:25" ht="12" customHeight="1">
      <c r="Y882" s="3"/>
    </row>
    <row r="883" spans="25:25" ht="12" customHeight="1">
      <c r="Y883" s="3"/>
    </row>
    <row r="884" spans="25:25" ht="12" customHeight="1">
      <c r="Y884" s="3"/>
    </row>
    <row r="885" spans="25:25" ht="12" customHeight="1">
      <c r="Y885" s="3"/>
    </row>
    <row r="886" spans="25:25" ht="12" customHeight="1">
      <c r="Y886" s="3"/>
    </row>
    <row r="887" spans="25:25" ht="12" customHeight="1">
      <c r="Y887" s="3"/>
    </row>
    <row r="888" spans="25:25" ht="12" customHeight="1">
      <c r="Y888" s="3"/>
    </row>
    <row r="889" spans="25:25" ht="12" customHeight="1">
      <c r="Y889" s="3"/>
    </row>
    <row r="890" spans="25:25" ht="12" customHeight="1">
      <c r="Y890" s="3"/>
    </row>
    <row r="891" spans="25:25" ht="12" customHeight="1">
      <c r="Y891" s="3"/>
    </row>
    <row r="892" spans="25:25" ht="12" customHeight="1">
      <c r="Y892" s="3"/>
    </row>
    <row r="893" spans="25:25" ht="12" customHeight="1">
      <c r="Y893" s="3"/>
    </row>
    <row r="894" spans="25:25" ht="12" customHeight="1">
      <c r="Y894" s="3"/>
    </row>
    <row r="895" spans="25:25" ht="12" customHeight="1">
      <c r="Y895" s="3"/>
    </row>
    <row r="896" spans="25:25" ht="12" customHeight="1">
      <c r="Y896" s="3"/>
    </row>
    <row r="897" spans="25:25" ht="12" customHeight="1">
      <c r="Y897" s="3"/>
    </row>
    <row r="898" spans="25:25" ht="12" customHeight="1">
      <c r="Y898" s="3"/>
    </row>
    <row r="899" spans="25:25" ht="12" customHeight="1">
      <c r="Y899" s="3"/>
    </row>
    <row r="900" spans="25:25" ht="12" customHeight="1">
      <c r="Y900" s="3"/>
    </row>
    <row r="901" spans="25:25" ht="12" customHeight="1">
      <c r="Y901" s="3"/>
    </row>
    <row r="902" spans="25:25" ht="12" customHeight="1">
      <c r="Y902" s="3"/>
    </row>
    <row r="903" spans="25:25" ht="12" customHeight="1">
      <c r="Y903" s="3"/>
    </row>
    <row r="904" spans="25:25" ht="12" customHeight="1">
      <c r="Y904" s="3"/>
    </row>
    <row r="905" spans="25:25" ht="12" customHeight="1">
      <c r="Y905" s="3"/>
    </row>
    <row r="906" spans="25:25" ht="12" customHeight="1">
      <c r="Y906" s="3"/>
    </row>
    <row r="907" spans="25:25" ht="12" customHeight="1">
      <c r="Y907" s="3"/>
    </row>
    <row r="908" spans="25:25" ht="12" customHeight="1">
      <c r="Y908" s="3"/>
    </row>
    <row r="909" spans="25:25" ht="12" customHeight="1">
      <c r="Y909" s="3"/>
    </row>
    <row r="910" spans="25:25" ht="12" customHeight="1">
      <c r="Y910" s="3"/>
    </row>
    <row r="911" spans="25:25" ht="12" customHeight="1">
      <c r="Y911" s="3"/>
    </row>
    <row r="912" spans="25:25" ht="12" customHeight="1">
      <c r="Y912" s="3"/>
    </row>
    <row r="913" spans="25:25" ht="12" customHeight="1">
      <c r="Y913" s="3"/>
    </row>
    <row r="914" spans="25:25" ht="12" customHeight="1">
      <c r="Y914" s="3"/>
    </row>
    <row r="915" spans="25:25" ht="12" customHeight="1">
      <c r="Y915" s="3"/>
    </row>
    <row r="916" spans="25:25" ht="12" customHeight="1">
      <c r="Y916" s="3"/>
    </row>
    <row r="917" spans="25:25" ht="12" customHeight="1">
      <c r="Y917" s="3"/>
    </row>
    <row r="918" spans="25:25" ht="12" customHeight="1">
      <c r="Y918" s="3"/>
    </row>
    <row r="919" spans="25:25" ht="12" customHeight="1">
      <c r="Y919" s="3"/>
    </row>
    <row r="920" spans="25:25" ht="12" customHeight="1">
      <c r="Y920" s="3"/>
    </row>
    <row r="921" spans="25:25" ht="12" customHeight="1">
      <c r="Y921" s="3"/>
    </row>
    <row r="922" spans="25:25" ht="12" customHeight="1">
      <c r="Y922" s="3"/>
    </row>
    <row r="923" spans="25:25" ht="12" customHeight="1">
      <c r="Y923" s="3"/>
    </row>
    <row r="924" spans="25:25" ht="12" customHeight="1">
      <c r="Y924" s="3"/>
    </row>
    <row r="925" spans="25:25" ht="12" customHeight="1">
      <c r="Y925" s="3"/>
    </row>
    <row r="926" spans="25:25" ht="12" customHeight="1">
      <c r="Y926" s="3"/>
    </row>
    <row r="927" spans="25:25" ht="12" customHeight="1">
      <c r="Y927" s="3"/>
    </row>
    <row r="928" spans="25:25" ht="12" customHeight="1">
      <c r="Y928" s="3"/>
    </row>
    <row r="929" spans="25:25" ht="12" customHeight="1">
      <c r="Y929" s="3"/>
    </row>
    <row r="930" spans="25:25" ht="12" customHeight="1">
      <c r="Y930" s="3"/>
    </row>
    <row r="931" spans="25:25" ht="12" customHeight="1">
      <c r="Y931" s="3"/>
    </row>
    <row r="932" spans="25:25" ht="12" customHeight="1">
      <c r="Y932" s="3"/>
    </row>
    <row r="933" spans="25:25" ht="12" customHeight="1">
      <c r="Y933" s="3"/>
    </row>
    <row r="934" spans="25:25" ht="12" customHeight="1">
      <c r="Y934" s="3"/>
    </row>
    <row r="935" spans="25:25" ht="12" customHeight="1">
      <c r="Y935" s="3"/>
    </row>
    <row r="936" spans="25:25" ht="12" customHeight="1">
      <c r="Y936" s="3"/>
    </row>
    <row r="937" spans="25:25" ht="12" customHeight="1">
      <c r="Y937" s="3"/>
    </row>
    <row r="938" spans="25:25" ht="12" customHeight="1">
      <c r="Y938" s="3"/>
    </row>
    <row r="939" spans="25:25" ht="12" customHeight="1">
      <c r="Y939" s="3"/>
    </row>
    <row r="940" spans="25:25" ht="12" customHeight="1">
      <c r="Y940" s="3"/>
    </row>
    <row r="941" spans="25:25" ht="12" customHeight="1">
      <c r="Y941" s="3"/>
    </row>
    <row r="942" spans="25:25" ht="12" customHeight="1">
      <c r="Y942" s="3"/>
    </row>
    <row r="943" spans="25:25" ht="12" customHeight="1">
      <c r="Y943" s="3"/>
    </row>
    <row r="944" spans="25:25" ht="12" customHeight="1">
      <c r="Y944" s="3"/>
    </row>
    <row r="945" spans="25:25" ht="12" customHeight="1">
      <c r="Y945" s="3"/>
    </row>
    <row r="946" spans="25:25" ht="12" customHeight="1">
      <c r="Y946" s="3"/>
    </row>
    <row r="947" spans="25:25" ht="12" customHeight="1">
      <c r="Y947" s="3"/>
    </row>
    <row r="948" spans="25:25" ht="12" customHeight="1">
      <c r="Y948" s="3"/>
    </row>
    <row r="949" spans="25:25" ht="12" customHeight="1">
      <c r="Y949" s="3"/>
    </row>
    <row r="950" spans="25:25" ht="12" customHeight="1">
      <c r="Y950" s="3"/>
    </row>
    <row r="951" spans="25:25" ht="12" customHeight="1">
      <c r="Y951" s="3"/>
    </row>
    <row r="952" spans="25:25" ht="12" customHeight="1">
      <c r="Y952" s="3"/>
    </row>
    <row r="953" spans="25:25" ht="12" customHeight="1">
      <c r="Y953" s="3"/>
    </row>
    <row r="954" spans="25:25" ht="12" customHeight="1">
      <c r="Y954" s="3"/>
    </row>
    <row r="955" spans="25:25" ht="12" customHeight="1">
      <c r="Y955" s="3"/>
    </row>
    <row r="956" spans="25:25" ht="12" customHeight="1">
      <c r="Y956" s="3"/>
    </row>
    <row r="957" spans="25:25" ht="12" customHeight="1">
      <c r="Y957" s="3"/>
    </row>
    <row r="958" spans="25:25" ht="12" customHeight="1">
      <c r="Y958" s="3"/>
    </row>
    <row r="959" spans="25:25" ht="12" customHeight="1">
      <c r="Y959" s="3"/>
    </row>
    <row r="960" spans="25:25" ht="12" customHeight="1">
      <c r="Y960" s="3"/>
    </row>
    <row r="961" spans="25:25" ht="12" customHeight="1">
      <c r="Y961" s="3"/>
    </row>
    <row r="962" spans="25:25" ht="12" customHeight="1">
      <c r="Y962" s="3"/>
    </row>
    <row r="963" spans="25:25" ht="12" customHeight="1">
      <c r="Y963" s="3"/>
    </row>
    <row r="964" spans="25:25" ht="12" customHeight="1">
      <c r="Y964" s="3"/>
    </row>
    <row r="965" spans="25:25" ht="12" customHeight="1">
      <c r="Y965" s="3"/>
    </row>
    <row r="966" spans="25:25" ht="12" customHeight="1">
      <c r="Y966" s="3"/>
    </row>
    <row r="967" spans="25:25" ht="12" customHeight="1">
      <c r="Y967" s="3"/>
    </row>
    <row r="968" spans="25:25" ht="12" customHeight="1">
      <c r="Y968" s="3"/>
    </row>
    <row r="969" spans="25:25" ht="12" customHeight="1">
      <c r="Y969" s="3"/>
    </row>
    <row r="970" spans="25:25" ht="12" customHeight="1">
      <c r="Y970" s="3"/>
    </row>
    <row r="971" spans="25:25" ht="12" customHeight="1">
      <c r="Y971" s="3"/>
    </row>
    <row r="972" spans="25:25" ht="12" customHeight="1">
      <c r="Y972" s="3"/>
    </row>
    <row r="973" spans="25:25" ht="12" customHeight="1">
      <c r="Y973" s="3"/>
    </row>
    <row r="974" spans="25:25" ht="12" customHeight="1">
      <c r="Y974" s="3"/>
    </row>
    <row r="975" spans="25:25" ht="12" customHeight="1">
      <c r="Y975" s="3"/>
    </row>
    <row r="976" spans="25:25" ht="12" customHeight="1">
      <c r="Y976" s="3"/>
    </row>
    <row r="977" spans="25:25" ht="12" customHeight="1">
      <c r="Y977" s="3"/>
    </row>
    <row r="978" spans="25:25" ht="12" customHeight="1">
      <c r="Y978" s="3"/>
    </row>
    <row r="979" spans="25:25" ht="12" customHeight="1">
      <c r="Y979" s="3"/>
    </row>
    <row r="980" spans="25:25" ht="12" customHeight="1">
      <c r="Y980" s="3"/>
    </row>
    <row r="981" spans="25:25" ht="12" customHeight="1">
      <c r="Y981" s="3"/>
    </row>
    <row r="982" spans="25:25" ht="12" customHeight="1">
      <c r="Y982" s="3"/>
    </row>
    <row r="983" spans="25:25" ht="12" customHeight="1">
      <c r="Y983" s="3"/>
    </row>
    <row r="984" spans="25:25" ht="12" customHeight="1">
      <c r="Y984" s="3"/>
    </row>
    <row r="985" spans="25:25" ht="12" customHeight="1">
      <c r="Y985" s="3"/>
    </row>
    <row r="986" spans="25:25" ht="12" customHeight="1">
      <c r="Y986" s="3"/>
    </row>
    <row r="987" spans="25:25" ht="12" customHeight="1">
      <c r="Y987" s="3"/>
    </row>
    <row r="988" spans="25:25" ht="12" customHeight="1">
      <c r="Y988" s="3"/>
    </row>
    <row r="989" spans="25:25" ht="12" customHeight="1">
      <c r="Y989" s="3"/>
    </row>
    <row r="990" spans="25:25" ht="12" customHeight="1">
      <c r="Y990" s="3"/>
    </row>
    <row r="991" spans="25:25" ht="12" customHeight="1">
      <c r="Y991" s="3"/>
    </row>
    <row r="992" spans="25:25" ht="12" customHeight="1">
      <c r="Y992" s="3"/>
    </row>
    <row r="993" spans="25:25" ht="12" customHeight="1">
      <c r="Y993" s="3"/>
    </row>
    <row r="994" spans="25:25" ht="12" customHeight="1">
      <c r="Y994" s="3"/>
    </row>
    <row r="995" spans="25:25" ht="12" customHeight="1">
      <c r="Y995" s="3"/>
    </row>
    <row r="996" spans="25:25" ht="12" customHeight="1">
      <c r="Y996" s="3"/>
    </row>
    <row r="997" spans="25:25" ht="12" customHeight="1">
      <c r="Y997" s="3"/>
    </row>
    <row r="998" spans="25:25" ht="12" customHeight="1">
      <c r="Y998" s="3"/>
    </row>
    <row r="999" spans="25:25" ht="12" customHeight="1">
      <c r="Y999" s="3"/>
    </row>
    <row r="1000" spans="25:25" ht="12" customHeight="1">
      <c r="Y1000" s="3"/>
    </row>
  </sheetData>
  <mergeCells count="10">
    <mergeCell ref="B16:C16"/>
    <mergeCell ref="B17:C17"/>
    <mergeCell ref="B13:C13"/>
    <mergeCell ref="T13:U13"/>
    <mergeCell ref="B14:C14"/>
    <mergeCell ref="T14:U14"/>
    <mergeCell ref="B15:C15"/>
    <mergeCell ref="T15:U15"/>
    <mergeCell ref="T16:U16"/>
    <mergeCell ref="T17:U17"/>
  </mergeCells>
  <pageMargins left="0.39370078740157483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2024-09-22T07:33:17Z</dcterms:created>
  <dcterms:modified xsi:type="dcterms:W3CDTF">2024-09-22T07:33:17Z</dcterms:modified>
</cp:coreProperties>
</file>